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1. WORK\0. Projects current\3. UNICEF\3. Tender Documents\Solar Schemes\Solar Scheme Tenders Rev03_03_03_2021\Bidding Documents Solar Systems - LOT 2 Kaoma\"/>
    </mc:Choice>
  </mc:AlternateContent>
  <xr:revisionPtr revIDLastSave="0" documentId="13_ncr:1_{E49BDC50-2538-41A1-853F-61205980AA56}" xr6:coauthVersionLast="46" xr6:coauthVersionMax="46" xr10:uidLastSave="{00000000-0000-0000-0000-000000000000}"/>
  <bookViews>
    <workbookView xWindow="-120" yWindow="-120" windowWidth="29040" windowHeight="15840" tabRatio="1000" activeTab="1" xr2:uid="{00000000-000D-0000-FFFF-FFFF00000000}"/>
  </bookViews>
  <sheets>
    <sheet name="Grand Total Summary" sheetId="13" r:id="rId1"/>
    <sheet name="P&amp;Gs" sheetId="12" r:id="rId2"/>
    <sheet name="Mayukwayukwa Brd Sch" sheetId="8" r:id="rId3"/>
    <sheet name="Shibanga Pr Sch" sheetId="7" r:id="rId4"/>
    <sheet name="Namishakishi Sch &amp; Mket" sheetId="9" r:id="rId5"/>
    <sheet name="Kabuba Community School" sheetId="14" r:id="rId6"/>
    <sheet name="Mayukwayukwa Upper and Lower" sheetId="17" r:id="rId7"/>
    <sheet name="Mayukwayukwa RHC 1" sheetId="3" r:id="rId8"/>
    <sheet name="Mayukwayukwa RHC 2" sheetId="18" r:id="rId9"/>
    <sheet name="Mushilu RHC" sheetId="15" r:id="rId10"/>
    <sheet name="Kakula RHC" sheetId="16" r:id="rId11"/>
    <sheet name="Mayukwayukwa TC" sheetId="11" r:id="rId12"/>
  </sheets>
  <externalReferences>
    <externalReference r:id="rId13"/>
  </externalReferences>
  <definedNames>
    <definedName name="_xlnm.Print_Area" localSheetId="0">'Grand Total Summary'!$A$1:$D$47</definedName>
    <definedName name="_xlnm.Print_Titles" localSheetId="0">'Grand Total Summary'!$1:$3</definedName>
    <definedName name="_xlnm.Print_Titles" localSheetId="5">'Kabuba Community School'!$1:$7</definedName>
    <definedName name="_xlnm.Print_Titles" localSheetId="10">'Kakula RHC'!$1:$7</definedName>
    <definedName name="_xlnm.Print_Titles" localSheetId="2">'Mayukwayukwa Brd Sch'!$1:$7</definedName>
    <definedName name="_xlnm.Print_Titles" localSheetId="7">'Mayukwayukwa RHC 1'!$1:$7</definedName>
    <definedName name="_xlnm.Print_Titles" localSheetId="8">'Mayukwayukwa RHC 2'!$1:$7</definedName>
    <definedName name="_xlnm.Print_Titles" localSheetId="11">'Mayukwayukwa TC'!$1:$7</definedName>
    <definedName name="_xlnm.Print_Titles" localSheetId="6">'Mayukwayukwa Upper and Lower'!$1:$7</definedName>
    <definedName name="_xlnm.Print_Titles" localSheetId="9">'Mushilu RHC'!$1:$7</definedName>
    <definedName name="_xlnm.Print_Titles" localSheetId="4">'Namishakishi Sch &amp; Mket'!$1:$7</definedName>
    <definedName name="_xlnm.Print_Titles" localSheetId="3">'Shibanga Pr Sch'!$1:$7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12" l="1"/>
  <c r="G15" i="12"/>
  <c r="D26" i="13" l="1"/>
  <c r="A28" i="13"/>
  <c r="B26" i="13"/>
  <c r="A26" i="13"/>
  <c r="G97" i="18"/>
  <c r="G66" i="18" s="1"/>
  <c r="G95" i="18"/>
  <c r="G94" i="18"/>
  <c r="G93" i="18"/>
  <c r="G92" i="18"/>
  <c r="G64" i="18"/>
  <c r="G63" i="18"/>
  <c r="G61" i="18"/>
  <c r="G56" i="18"/>
  <c r="G55" i="18"/>
  <c r="G54" i="18"/>
  <c r="G53" i="18"/>
  <c r="G52" i="18"/>
  <c r="G51" i="18"/>
  <c r="G50" i="18"/>
  <c r="G49" i="18"/>
  <c r="G48" i="18"/>
  <c r="G46" i="18" s="1"/>
  <c r="G45" i="18"/>
  <c r="G44" i="18"/>
  <c r="G43" i="18"/>
  <c r="G42" i="18"/>
  <c r="G41" i="18"/>
  <c r="G40" i="18"/>
  <c r="G38" i="18"/>
  <c r="G37" i="18"/>
  <c r="G31" i="18" s="1"/>
  <c r="G59" i="18" s="1"/>
  <c r="G60" i="18" s="1"/>
  <c r="G28" i="18"/>
  <c r="G27" i="18"/>
  <c r="G26" i="18"/>
  <c r="G25" i="18"/>
  <c r="G24" i="18"/>
  <c r="G22" i="18" s="1"/>
  <c r="G21" i="18"/>
  <c r="G20" i="18"/>
  <c r="G19" i="18"/>
  <c r="G18" i="18"/>
  <c r="G17" i="18"/>
  <c r="G16" i="18"/>
  <c r="G15" i="18"/>
  <c r="G14" i="18" s="1"/>
  <c r="G13" i="18"/>
  <c r="G12" i="18"/>
  <c r="G11" i="18"/>
  <c r="G10" i="18"/>
  <c r="G9" i="18"/>
  <c r="D30" i="13"/>
  <c r="A30" i="13"/>
  <c r="A22" i="13"/>
  <c r="A18" i="13"/>
  <c r="A20" i="13"/>
  <c r="B22" i="13"/>
  <c r="G99" i="17"/>
  <c r="G68" i="17" s="1"/>
  <c r="G97" i="17"/>
  <c r="G96" i="17"/>
  <c r="G95" i="17"/>
  <c r="G94" i="17"/>
  <c r="G66" i="17"/>
  <c r="G65" i="17"/>
  <c r="G63" i="17"/>
  <c r="G58" i="17"/>
  <c r="G57" i="17"/>
  <c r="E56" i="17"/>
  <c r="G56" i="17" s="1"/>
  <c r="G55" i="17"/>
  <c r="G54" i="17"/>
  <c r="G53" i="17"/>
  <c r="G52" i="17"/>
  <c r="G51" i="17"/>
  <c r="E51" i="17"/>
  <c r="E50" i="17"/>
  <c r="G50" i="17" s="1"/>
  <c r="G49" i="17"/>
  <c r="G46" i="17"/>
  <c r="G45" i="17"/>
  <c r="G44" i="17"/>
  <c r="G43" i="17"/>
  <c r="G42" i="17"/>
  <c r="G41" i="17"/>
  <c r="G39" i="17"/>
  <c r="G38" i="17"/>
  <c r="G32" i="17" s="1"/>
  <c r="G29" i="17"/>
  <c r="G28" i="17"/>
  <c r="G27" i="17"/>
  <c r="G26" i="17"/>
  <c r="G25" i="17"/>
  <c r="G24" i="17"/>
  <c r="E24" i="17"/>
  <c r="E11" i="17" s="1"/>
  <c r="G11" i="17" s="1"/>
  <c r="G22" i="17"/>
  <c r="G21" i="17"/>
  <c r="G20" i="17"/>
  <c r="G19" i="17"/>
  <c r="G18" i="17"/>
  <c r="G17" i="17"/>
  <c r="G16" i="17"/>
  <c r="G15" i="17"/>
  <c r="G14" i="17"/>
  <c r="G13" i="17"/>
  <c r="G12" i="17"/>
  <c r="G10" i="17"/>
  <c r="D22" i="13"/>
  <c r="G29" i="16"/>
  <c r="G28" i="16"/>
  <c r="G29" i="15"/>
  <c r="G28" i="15"/>
  <c r="G29" i="14"/>
  <c r="G28" i="14"/>
  <c r="G29" i="11"/>
  <c r="G28" i="11"/>
  <c r="G28" i="3"/>
  <c r="G27" i="3"/>
  <c r="G29" i="9"/>
  <c r="G28" i="9"/>
  <c r="G28" i="7"/>
  <c r="G27" i="7"/>
  <c r="G29" i="8"/>
  <c r="G28" i="8"/>
  <c r="G105" i="18" l="1"/>
  <c r="G106" i="18" s="1"/>
  <c r="G107" i="18" s="1"/>
  <c r="G108" i="18" s="1"/>
  <c r="G29" i="18"/>
  <c r="G30" i="18" s="1"/>
  <c r="G9" i="17"/>
  <c r="G47" i="17"/>
  <c r="G61" i="17" s="1"/>
  <c r="G62" i="17" s="1"/>
  <c r="G27" i="16"/>
  <c r="G27" i="15"/>
  <c r="G27" i="14"/>
  <c r="G27" i="8"/>
  <c r="G30" i="17" l="1"/>
  <c r="G31" i="17" s="1"/>
  <c r="G107" i="17"/>
  <c r="G108" i="17" s="1"/>
  <c r="G109" i="17" s="1"/>
  <c r="G110" i="17" s="1"/>
  <c r="B30" i="13"/>
  <c r="B28" i="13"/>
  <c r="G99" i="16"/>
  <c r="G97" i="16"/>
  <c r="G96" i="16"/>
  <c r="G95" i="16"/>
  <c r="G94" i="16"/>
  <c r="G68" i="16"/>
  <c r="G66" i="16"/>
  <c r="G65" i="16"/>
  <c r="G63" i="16" s="1"/>
  <c r="G58" i="16"/>
  <c r="G57" i="16"/>
  <c r="E56" i="16"/>
  <c r="G56" i="16" s="1"/>
  <c r="G55" i="16"/>
  <c r="G54" i="16"/>
  <c r="G53" i="16"/>
  <c r="G52" i="16"/>
  <c r="E51" i="16"/>
  <c r="G51" i="16" s="1"/>
  <c r="E50" i="16"/>
  <c r="G50" i="16" s="1"/>
  <c r="G49" i="16"/>
  <c r="G46" i="16"/>
  <c r="G32" i="16" s="1"/>
  <c r="G45" i="16"/>
  <c r="G44" i="16"/>
  <c r="G43" i="16"/>
  <c r="G42" i="16"/>
  <c r="G41" i="16"/>
  <c r="G39" i="16"/>
  <c r="G38" i="16"/>
  <c r="G26" i="16"/>
  <c r="G25" i="16"/>
  <c r="E24" i="16"/>
  <c r="G24" i="16" s="1"/>
  <c r="G21" i="16"/>
  <c r="G20" i="16"/>
  <c r="G19" i="16"/>
  <c r="G18" i="16"/>
  <c r="G17" i="16"/>
  <c r="G16" i="16"/>
  <c r="G15" i="16"/>
  <c r="G13" i="16"/>
  <c r="G12" i="16"/>
  <c r="G10" i="16"/>
  <c r="G99" i="15"/>
  <c r="G68" i="15" s="1"/>
  <c r="G97" i="15"/>
  <c r="G96" i="15"/>
  <c r="G95" i="15"/>
  <c r="G94" i="15"/>
  <c r="G66" i="15"/>
  <c r="G65" i="15"/>
  <c r="G58" i="15"/>
  <c r="G57" i="15"/>
  <c r="G56" i="15"/>
  <c r="E56" i="15"/>
  <c r="G55" i="15"/>
  <c r="G54" i="15"/>
  <c r="G53" i="15"/>
  <c r="G52" i="15"/>
  <c r="E51" i="15"/>
  <c r="G51" i="15" s="1"/>
  <c r="G50" i="15"/>
  <c r="G47" i="15" s="1"/>
  <c r="E50" i="15"/>
  <c r="G49" i="15"/>
  <c r="G46" i="15"/>
  <c r="G45" i="15"/>
  <c r="G44" i="15"/>
  <c r="G43" i="15"/>
  <c r="G42" i="15"/>
  <c r="G41" i="15"/>
  <c r="G39" i="15"/>
  <c r="G38" i="15"/>
  <c r="G26" i="15"/>
  <c r="G25" i="15"/>
  <c r="E24" i="15"/>
  <c r="G24" i="15" s="1"/>
  <c r="G21" i="15"/>
  <c r="G20" i="15"/>
  <c r="G19" i="15"/>
  <c r="G18" i="15"/>
  <c r="G17" i="15"/>
  <c r="G16" i="15"/>
  <c r="G14" i="15" s="1"/>
  <c r="G15" i="15"/>
  <c r="G13" i="15"/>
  <c r="G12" i="15"/>
  <c r="E11" i="15"/>
  <c r="G11" i="15" s="1"/>
  <c r="G10" i="15"/>
  <c r="B20" i="13"/>
  <c r="G10" i="14"/>
  <c r="G12" i="14"/>
  <c r="G13" i="14"/>
  <c r="G15" i="14"/>
  <c r="G16" i="14"/>
  <c r="G17" i="14"/>
  <c r="G18" i="14"/>
  <c r="G19" i="14"/>
  <c r="G20" i="14"/>
  <c r="G21" i="14"/>
  <c r="E24" i="14"/>
  <c r="G24" i="14" s="1"/>
  <c r="G25" i="14"/>
  <c r="G26" i="14"/>
  <c r="G38" i="14"/>
  <c r="G39" i="14"/>
  <c r="G41" i="14"/>
  <c r="G42" i="14"/>
  <c r="G43" i="14"/>
  <c r="G44" i="14"/>
  <c r="G45" i="14"/>
  <c r="G46" i="14"/>
  <c r="G49" i="14"/>
  <c r="E50" i="14"/>
  <c r="G50" i="14" s="1"/>
  <c r="E51" i="14"/>
  <c r="G51" i="14" s="1"/>
  <c r="G52" i="14"/>
  <c r="G53" i="14"/>
  <c r="G54" i="14"/>
  <c r="G55" i="14"/>
  <c r="E56" i="14"/>
  <c r="G56" i="14"/>
  <c r="G57" i="14"/>
  <c r="G58" i="14"/>
  <c r="G65" i="14"/>
  <c r="G63" i="14" s="1"/>
  <c r="G66" i="14"/>
  <c r="G94" i="14"/>
  <c r="G95" i="14"/>
  <c r="G96" i="14"/>
  <c r="G97" i="14"/>
  <c r="G99" i="14"/>
  <c r="G32" i="14" l="1"/>
  <c r="G14" i="14"/>
  <c r="G22" i="14"/>
  <c r="G22" i="15"/>
  <c r="G63" i="15"/>
  <c r="E11" i="16"/>
  <c r="G11" i="16" s="1"/>
  <c r="G9" i="16" s="1"/>
  <c r="G30" i="16" s="1"/>
  <c r="G31" i="16" s="1"/>
  <c r="G68" i="14"/>
  <c r="G14" i="16"/>
  <c r="G47" i="14"/>
  <c r="G22" i="16"/>
  <c r="G9" i="15"/>
  <c r="G107" i="15" s="1"/>
  <c r="G32" i="15"/>
  <c r="G61" i="15" s="1"/>
  <c r="G62" i="15" s="1"/>
  <c r="G47" i="16"/>
  <c r="E11" i="14"/>
  <c r="G11" i="14" s="1"/>
  <c r="G9" i="14" s="1"/>
  <c r="G107" i="16" l="1"/>
  <c r="G30" i="15"/>
  <c r="G31" i="15" s="1"/>
  <c r="G61" i="14"/>
  <c r="G62" i="14" s="1"/>
  <c r="G108" i="16"/>
  <c r="G109" i="16" s="1"/>
  <c r="G110" i="16" s="1"/>
  <c r="G108" i="15"/>
  <c r="G109" i="15" s="1"/>
  <c r="G110" i="15" s="1"/>
  <c r="D28" i="13"/>
  <c r="G61" i="16"/>
  <c r="G62" i="16" s="1"/>
  <c r="G30" i="14"/>
  <c r="G31" i="14" s="1"/>
  <c r="G107" i="14"/>
  <c r="G108" i="14" l="1"/>
  <c r="G109" i="14" s="1"/>
  <c r="G110" i="14" s="1"/>
  <c r="D20" i="13"/>
  <c r="G83" i="8"/>
  <c r="G45" i="11"/>
  <c r="G44" i="3"/>
  <c r="G45" i="9"/>
  <c r="G44" i="7"/>
  <c r="G43" i="8"/>
  <c r="G98" i="11"/>
  <c r="G97" i="11"/>
  <c r="G96" i="11"/>
  <c r="G95" i="11"/>
  <c r="G95" i="3"/>
  <c r="G94" i="3"/>
  <c r="G93" i="3"/>
  <c r="G92" i="3"/>
  <c r="G95" i="9"/>
  <c r="G94" i="9"/>
  <c r="G93" i="9"/>
  <c r="G92" i="9"/>
  <c r="G95" i="7"/>
  <c r="G94" i="7"/>
  <c r="G93" i="7"/>
  <c r="G92" i="7"/>
  <c r="G80" i="8"/>
  <c r="G79" i="8"/>
  <c r="G78" i="8"/>
  <c r="G77" i="8"/>
  <c r="G14" i="12" l="1"/>
  <c r="G49" i="8" l="1"/>
  <c r="G45" i="8"/>
  <c r="G27" i="11" l="1"/>
  <c r="G26" i="11"/>
  <c r="G26" i="3"/>
  <c r="G25" i="3"/>
  <c r="G27" i="9"/>
  <c r="G26" i="9"/>
  <c r="G26" i="7"/>
  <c r="G25" i="7"/>
  <c r="G26" i="8"/>
  <c r="G25" i="8"/>
  <c r="B32" i="13" l="1"/>
  <c r="A32" i="13"/>
  <c r="B24" i="13"/>
  <c r="A24" i="13"/>
  <c r="B18" i="13"/>
  <c r="B16" i="13"/>
  <c r="A16" i="13"/>
  <c r="B14" i="13"/>
  <c r="A14" i="13"/>
  <c r="A12" i="13"/>
  <c r="G13" i="12"/>
  <c r="G12" i="12"/>
  <c r="G11" i="12"/>
  <c r="G10" i="12"/>
  <c r="G17" i="12" s="1"/>
  <c r="G20" i="12" s="1"/>
  <c r="D12" i="13" s="1"/>
  <c r="G100" i="11" l="1"/>
  <c r="G69" i="11" s="1"/>
  <c r="G67" i="11"/>
  <c r="G66" i="11"/>
  <c r="G59" i="11"/>
  <c r="G58" i="11"/>
  <c r="G57" i="11"/>
  <c r="G56" i="11"/>
  <c r="G55" i="11"/>
  <c r="G54" i="11"/>
  <c r="G53" i="11"/>
  <c r="G52" i="11"/>
  <c r="G51" i="11"/>
  <c r="G50" i="11"/>
  <c r="G49" i="11"/>
  <c r="G46" i="11"/>
  <c r="G44" i="11"/>
  <c r="G43" i="11"/>
  <c r="G42" i="11"/>
  <c r="G41" i="11"/>
  <c r="G39" i="11"/>
  <c r="G38" i="11"/>
  <c r="G25" i="11"/>
  <c r="G21" i="11"/>
  <c r="G13" i="11"/>
  <c r="G12" i="11"/>
  <c r="G11" i="11"/>
  <c r="G10" i="11"/>
  <c r="G9" i="11" l="1"/>
  <c r="G47" i="11"/>
  <c r="G32" i="11"/>
  <c r="G62" i="11" s="1"/>
  <c r="G63" i="11" s="1"/>
  <c r="G64" i="11"/>
  <c r="G15" i="11"/>
  <c r="G24" i="11"/>
  <c r="G22" i="11" s="1"/>
  <c r="G25" i="9"/>
  <c r="G17" i="11" l="1"/>
  <c r="G16" i="11"/>
  <c r="G48" i="7"/>
  <c r="G97" i="9"/>
  <c r="G66" i="9" s="1"/>
  <c r="G64" i="9"/>
  <c r="G63" i="9"/>
  <c r="G61" i="9" s="1"/>
  <c r="G56" i="9"/>
  <c r="G55" i="9"/>
  <c r="G54" i="9"/>
  <c r="G53" i="9"/>
  <c r="G52" i="9"/>
  <c r="G50" i="9"/>
  <c r="G49" i="9"/>
  <c r="G46" i="9"/>
  <c r="G44" i="9"/>
  <c r="G43" i="9"/>
  <c r="G42" i="9"/>
  <c r="G41" i="9"/>
  <c r="G39" i="9"/>
  <c r="G38" i="9"/>
  <c r="G24" i="9"/>
  <c r="G22" i="9" s="1"/>
  <c r="G21" i="9"/>
  <c r="G13" i="9"/>
  <c r="G12" i="9"/>
  <c r="G10" i="9"/>
  <c r="G82" i="8"/>
  <c r="G51" i="8" s="1"/>
  <c r="G42" i="8"/>
  <c r="G41" i="8"/>
  <c r="G40" i="8"/>
  <c r="G39" i="8"/>
  <c r="G38" i="8"/>
  <c r="G24" i="8"/>
  <c r="G22" i="8" s="1"/>
  <c r="G21" i="8"/>
  <c r="G13" i="8"/>
  <c r="G12" i="8"/>
  <c r="G11" i="8"/>
  <c r="G10" i="8"/>
  <c r="G9" i="8" s="1"/>
  <c r="G97" i="7"/>
  <c r="G66" i="7" s="1"/>
  <c r="G64" i="7"/>
  <c r="G63" i="7"/>
  <c r="G56" i="7"/>
  <c r="G54" i="7"/>
  <c r="G53" i="7"/>
  <c r="G52" i="7"/>
  <c r="G51" i="7"/>
  <c r="G50" i="7"/>
  <c r="G49" i="7"/>
  <c r="G45" i="7"/>
  <c r="G43" i="7"/>
  <c r="G42" i="7"/>
  <c r="G41" i="7"/>
  <c r="G40" i="7"/>
  <c r="G38" i="7"/>
  <c r="G37" i="7"/>
  <c r="G24" i="7"/>
  <c r="G22" i="7" s="1"/>
  <c r="G21" i="7"/>
  <c r="G13" i="7"/>
  <c r="G12" i="7"/>
  <c r="G11" i="7"/>
  <c r="G10" i="7"/>
  <c r="G9" i="7" s="1"/>
  <c r="G50" i="3"/>
  <c r="G97" i="3"/>
  <c r="G66" i="3" s="1"/>
  <c r="G64" i="3"/>
  <c r="G63" i="3"/>
  <c r="G56" i="3"/>
  <c r="G54" i="3"/>
  <c r="G53" i="3"/>
  <c r="G52" i="3"/>
  <c r="G51" i="3"/>
  <c r="G49" i="3"/>
  <c r="G48" i="3"/>
  <c r="G45" i="3"/>
  <c r="G43" i="3"/>
  <c r="G42" i="3"/>
  <c r="G41" i="3"/>
  <c r="G40" i="3"/>
  <c r="G38" i="3"/>
  <c r="G37" i="3"/>
  <c r="G24" i="3"/>
  <c r="G22" i="3" s="1"/>
  <c r="G21" i="3"/>
  <c r="G13" i="3"/>
  <c r="G12" i="3"/>
  <c r="G11" i="3"/>
  <c r="G10" i="3"/>
  <c r="G9" i="3" l="1"/>
  <c r="G31" i="3"/>
  <c r="G32" i="9"/>
  <c r="G32" i="8"/>
  <c r="G31" i="7"/>
  <c r="G19" i="11"/>
  <c r="G18" i="11"/>
  <c r="G20" i="11"/>
  <c r="G61" i="7"/>
  <c r="G51" i="9"/>
  <c r="G47" i="9" s="1"/>
  <c r="G11" i="9"/>
  <c r="G9" i="9" s="1"/>
  <c r="G17" i="9"/>
  <c r="G15" i="9"/>
  <c r="G17" i="8"/>
  <c r="G15" i="8"/>
  <c r="G17" i="7"/>
  <c r="G55" i="7"/>
  <c r="G46" i="7" s="1"/>
  <c r="G15" i="7"/>
  <c r="G61" i="3"/>
  <c r="G15" i="3"/>
  <c r="G55" i="3"/>
  <c r="G46" i="3" s="1"/>
  <c r="G59" i="3" s="1"/>
  <c r="G60" i="3" s="1"/>
  <c r="G59" i="7" l="1"/>
  <c r="G60" i="7" s="1"/>
  <c r="G59" i="9"/>
  <c r="G60" i="9" s="1"/>
  <c r="G14" i="11"/>
  <c r="G108" i="11" s="1"/>
  <c r="G19" i="9"/>
  <c r="G18" i="9"/>
  <c r="G16" i="9"/>
  <c r="G47" i="8"/>
  <c r="G48" i="8" s="1"/>
  <c r="G19" i="8"/>
  <c r="G18" i="8"/>
  <c r="G16" i="8"/>
  <c r="G19" i="7"/>
  <c r="G18" i="7"/>
  <c r="G16" i="7"/>
  <c r="G16" i="3"/>
  <c r="G17" i="3"/>
  <c r="G30" i="11" l="1"/>
  <c r="G31" i="11" s="1"/>
  <c r="G109" i="11"/>
  <c r="G110" i="11" s="1"/>
  <c r="G111" i="11" s="1"/>
  <c r="D32" i="13"/>
  <c r="G20" i="9"/>
  <c r="G20" i="8"/>
  <c r="G20" i="7"/>
  <c r="G20" i="3"/>
  <c r="G18" i="3"/>
  <c r="G19" i="3"/>
  <c r="G14" i="8" l="1"/>
  <c r="G91" i="8" s="1"/>
  <c r="G14" i="7"/>
  <c r="G29" i="7" s="1"/>
  <c r="G30" i="7" s="1"/>
  <c r="G14" i="9"/>
  <c r="G30" i="9" s="1"/>
  <c r="G31" i="9" s="1"/>
  <c r="G30" i="8"/>
  <c r="G31" i="8" s="1"/>
  <c r="G14" i="3"/>
  <c r="G105" i="3" s="1"/>
  <c r="G106" i="3" l="1"/>
  <c r="G107" i="3" s="1"/>
  <c r="G108" i="3" s="1"/>
  <c r="D24" i="13"/>
  <c r="G92" i="8"/>
  <c r="G93" i="8" s="1"/>
  <c r="G94" i="8" s="1"/>
  <c r="D14" i="13"/>
  <c r="G105" i="7"/>
  <c r="G106" i="9"/>
  <c r="G29" i="3"/>
  <c r="G30" i="3" s="1"/>
  <c r="G107" i="9" l="1"/>
  <c r="G108" i="9" s="1"/>
  <c r="G109" i="9" s="1"/>
  <c r="D18" i="13"/>
  <c r="G106" i="7"/>
  <c r="G107" i="7" s="1"/>
  <c r="G108" i="7" s="1"/>
  <c r="D16" i="13"/>
  <c r="D37" i="13" s="1"/>
  <c r="D40" i="13" l="1"/>
  <c r="D45" i="13" s="1"/>
</calcChain>
</file>

<file path=xl/sharedStrings.xml><?xml version="1.0" encoding="utf-8"?>
<sst xmlns="http://schemas.openxmlformats.org/spreadsheetml/2006/main" count="1834" uniqueCount="193">
  <si>
    <t>UNICEF</t>
  </si>
  <si>
    <t>Item</t>
  </si>
  <si>
    <t>Description</t>
  </si>
  <si>
    <t>Unit</t>
  </si>
  <si>
    <t>Qty</t>
  </si>
  <si>
    <t>Rate (ZMW)</t>
  </si>
  <si>
    <t>Amount (ZMW)</t>
  </si>
  <si>
    <t>Bill No.  out, Demolition and Site Clearance</t>
  </si>
  <si>
    <t xml:space="preserve">In collaboration with the Inspector of Works, and based upon pipe lengths and alignment shown on layout plan, agree upon final alignment of pipelines, road crossings, location of all tees, bends, isolating valves, air valves, washouts, tapstands, and consumer connection offtakes. Set out pipeline centre-lines, survey, agree upon Starting Surfaces, and final lengths and produce final plans at horizontal scale of 1:200 for approval before proceeding further. </t>
  </si>
  <si>
    <t>LS</t>
  </si>
  <si>
    <t>General Clearance for urban land &amp; rough grass land along pipeline wayleaves (trench width plus 0.5 m on either side)</t>
  </si>
  <si>
    <t>ha</t>
  </si>
  <si>
    <t>Removal of tree stumps within approved alignment. PROVISIONAL SUM</t>
  </si>
  <si>
    <t>nr</t>
  </si>
  <si>
    <t>Cut down and remove trees and tree stumps within approved alignment only if specifically directed to do so by Inspector of Works following agreement from the Host Community PROVISIONAL SUM</t>
  </si>
  <si>
    <t>Bill No. 2: Excavation and backfilling of trenches - all pipelines</t>
  </si>
  <si>
    <t>m</t>
  </si>
  <si>
    <t>Excavate test pits along centre line of proposed pipeline to depth of 1m at least every 50 m</t>
  </si>
  <si>
    <t>Excavate and trim trench bed to depth not exceeding 1 m to ensure minimum cover to pipeline of 600 mm</t>
  </si>
  <si>
    <t>Excavate and trim  trench to depth not exceeding 1.5 m to ensure minimum cover to pipeline of 900 mm</t>
  </si>
  <si>
    <t>Over excavate trench by a further depth of 150mm in areas identified by the Inspector of Works as requiring imported granular backfill RATE ONLY</t>
  </si>
  <si>
    <t>m3</t>
  </si>
  <si>
    <t>Import, place and compact granular backfill in areas identified by the Inspector of Works as requiring imported granular backfill. RATE ONLY,</t>
  </si>
  <si>
    <t xml:space="preserve">Place and compact fill from selected excavated material free of stones and tree roots either to 150 mm below final surface where topsoil has been stripped fro reuse or to final surface where not. </t>
  </si>
  <si>
    <t>Dispose of all surplus excavated material off-site</t>
  </si>
  <si>
    <t>Bill No. 3: Supply and Installation of rising main- borehole to elevated water tank</t>
  </si>
  <si>
    <t>All PE compression joints and fittings shall be supplied complete with suitable pipe joint stiffeners. All steel fittings shall be epoxy coated and all nuts and bolts galvanised. Rate shall include supply, lay, bed, joint , pressure test, sterilize and flushing of HDPE pipelines</t>
  </si>
  <si>
    <r>
      <t>Raw water rising main from borehole to the Elevated Tank , HDPE DN50 (OD 63), SDR</t>
    </r>
    <r>
      <rPr>
        <sz val="11"/>
        <rFont val="Calibri"/>
        <family val="2"/>
        <scheme val="minor"/>
      </rPr>
      <t>17</t>
    </r>
    <r>
      <rPr>
        <sz val="11"/>
        <color theme="1"/>
        <rFont val="Calibri"/>
        <family val="2"/>
        <scheme val="minor"/>
      </rPr>
      <t>, PN 10</t>
    </r>
  </si>
  <si>
    <r>
      <t>Compression fitting, elbow 45</t>
    </r>
    <r>
      <rPr>
        <vertAlign val="superscript"/>
        <sz val="11"/>
        <color indexed="8"/>
        <rFont val="Calibri"/>
        <family val="2"/>
      </rPr>
      <t>o</t>
    </r>
    <r>
      <rPr>
        <sz val="11"/>
        <color theme="1"/>
        <rFont val="Calibri"/>
        <family val="2"/>
        <scheme val="minor"/>
      </rPr>
      <t xml:space="preserve">  DN 50mm </t>
    </r>
  </si>
  <si>
    <r>
      <t>Compression fitting, elbow 90</t>
    </r>
    <r>
      <rPr>
        <vertAlign val="superscript"/>
        <sz val="11"/>
        <color indexed="8"/>
        <rFont val="Calibri"/>
        <family val="2"/>
      </rPr>
      <t>o</t>
    </r>
    <r>
      <rPr>
        <sz val="11"/>
        <color theme="1"/>
        <rFont val="Calibri"/>
        <family val="2"/>
        <scheme val="minor"/>
      </rPr>
      <t xml:space="preserve">  DN 50mm </t>
    </r>
  </si>
  <si>
    <t>set</t>
  </si>
  <si>
    <t>Carry forward</t>
  </si>
  <si>
    <t>Brought forward</t>
  </si>
  <si>
    <t>Bill No. 4: Tanks, Tankstands and Tap Stands</t>
  </si>
  <si>
    <t xml:space="preserve">Bidder shall supply outline  details of water tank stand and tank c/w, pipework and fittings. </t>
  </si>
  <si>
    <t>water tank stand manufacturer:</t>
  </si>
  <si>
    <t>HDPE cylindrical tank manufacturer:</t>
  </si>
  <si>
    <t>HDPE cylindrical tank supplier (if different):</t>
  </si>
  <si>
    <t xml:space="preserve">Contractor shall supply full set of structural calculations and drawings for water tank stand certified by a registered structural engineer for written approval prior to  fabrication. </t>
  </si>
  <si>
    <t>Conduct geotechnical investigations and design foundation and tank stand for the elevated tank</t>
  </si>
  <si>
    <t>Tank reinforced concrete foundations 1 m x 1m x 1.5 m deep  inc. excavation, shuttering, concreting, curing, backfilling and disposal of excess spoil material from site</t>
  </si>
  <si>
    <t>Capacity 5m3.</t>
  </si>
  <si>
    <t>Supply and paint all mild steel in tank stand with two coats of zinc 82% rich paint in dry film</t>
  </si>
  <si>
    <t>Leak testing and disinfection of tank and pipework</t>
  </si>
  <si>
    <t>Provide &amp; install float level indicator gauge on side of tank readable from ground level adjacent to tank</t>
  </si>
  <si>
    <t>Provide materials for and construct tap stand and associated drainage</t>
  </si>
  <si>
    <t>Bill No. 5: Supply and Install Water Distribution Network</t>
  </si>
  <si>
    <t>Equal tee compression fitting DN 32 x 32 x 32 mm</t>
  </si>
  <si>
    <t xml:space="preserve">Compression reducer coupling 50mm x 40mm </t>
  </si>
  <si>
    <t xml:space="preserve">Compression reducer coupling 50mm x 32mm </t>
  </si>
  <si>
    <t xml:space="preserve">Compression reducer coupling 40mm x 32mm </t>
  </si>
  <si>
    <r>
      <t xml:space="preserve">Network reticulation pipework </t>
    </r>
    <r>
      <rPr>
        <sz val="11"/>
        <rFont val="Calibri"/>
        <family val="2"/>
      </rPr>
      <t xml:space="preserve"> HDPE DN 32mm, SDR17, PN 10 </t>
    </r>
  </si>
  <si>
    <r>
      <t>Compression fitting, elbow 45</t>
    </r>
    <r>
      <rPr>
        <vertAlign val="superscript"/>
        <sz val="11"/>
        <color indexed="8"/>
        <rFont val="Calibri"/>
        <family val="2"/>
      </rPr>
      <t>o</t>
    </r>
    <r>
      <rPr>
        <sz val="11"/>
        <color theme="1"/>
        <rFont val="Calibri"/>
        <family val="2"/>
        <scheme val="minor"/>
      </rPr>
      <t xml:space="preserve">  DN 32mm </t>
    </r>
  </si>
  <si>
    <r>
      <t>Compression fitting, elbow 90</t>
    </r>
    <r>
      <rPr>
        <vertAlign val="superscript"/>
        <sz val="11"/>
        <color indexed="8"/>
        <rFont val="Calibri"/>
        <family val="2"/>
      </rPr>
      <t>o</t>
    </r>
    <r>
      <rPr>
        <sz val="11"/>
        <color theme="1"/>
        <rFont val="Calibri"/>
        <family val="2"/>
        <scheme val="minor"/>
      </rPr>
      <t xml:space="preserve">  DN 32mm </t>
    </r>
  </si>
  <si>
    <t>End cap DN 32mm (compression type)</t>
  </si>
  <si>
    <t>Supply and install GI pipes 25mm dia c/w fittings  to tap stands c/w isolating stop cock</t>
  </si>
  <si>
    <t>Supply and install heavy weight brass garden bib tap (non-lever arm type)</t>
  </si>
  <si>
    <t xml:space="preserve">Compression tee DN 32 x 32 x 1" male branch to connect to tap stand pipework </t>
  </si>
  <si>
    <t>Air valve assembly consisting of 1 No. compression tee with threaded male 1 1/2" branch vertically upwards, 1 No. female to male thr. spigot, 1 No. Stopcock, thr. dble. socket 1", and 1 No. Single air valve, thr. female 1". RATE ONLY</t>
  </si>
  <si>
    <t>Compression tee DN 32 x 32 x 1" male br, 1 No. female to male 1" to 1"  thr. spigot</t>
  </si>
  <si>
    <t>Bill No. 6: Concrete Works to all Pipelines</t>
  </si>
  <si>
    <t>All unreinforced concrete works shall be in medium strength concrete unless otherwise indicated. Where bends less than 45o are obtained by bending the pipe, radius not less than 35 x pipe diameter, and provided there is no compression joint with 5 metres of either end of radius, no separate thrust block is required.</t>
  </si>
  <si>
    <t xml:space="preserve">Over excavate in trench bed at all gate valves, air valve assemblies and steel fittings and cast support slab to full width of trench with other dimensions being the length of the valve or the fitting between flanges or between the compression tightening nuts and depth below trench bed of 150 mm </t>
  </si>
  <si>
    <r>
      <t>At all 45</t>
    </r>
    <r>
      <rPr>
        <vertAlign val="superscript"/>
        <sz val="11"/>
        <color theme="1"/>
        <rFont val="Calibri"/>
        <family val="2"/>
        <scheme val="minor"/>
      </rPr>
      <t>o</t>
    </r>
    <r>
      <rPr>
        <sz val="11"/>
        <color theme="1"/>
        <rFont val="Calibri"/>
        <family val="2"/>
        <scheme val="minor"/>
      </rPr>
      <t xml:space="preserve"> and 90</t>
    </r>
    <r>
      <rPr>
        <vertAlign val="superscript"/>
        <sz val="11"/>
        <color theme="1"/>
        <rFont val="Calibri"/>
        <family val="2"/>
        <scheme val="minor"/>
      </rPr>
      <t>o</t>
    </r>
    <r>
      <rPr>
        <sz val="11"/>
        <color theme="1"/>
        <rFont val="Calibri"/>
        <family val="2"/>
        <scheme val="minor"/>
      </rPr>
      <t xml:space="preserve"> bends, pipeline tees, and end caps, provide and subsequently remove shuttering and cast thrust blocks against undisturbed trench bed and trench wall</t>
    </r>
  </si>
  <si>
    <t>Supply all materials and cast and complete air-valve chamber. RATE ONLY</t>
  </si>
  <si>
    <t>Bill No. 7: Water Distribution Network</t>
  </si>
  <si>
    <t>Electromechanical</t>
  </si>
  <si>
    <t>proposed standby generator manufacturer and agent:</t>
  </si>
  <si>
    <t>confirm manufactures brochures included with bid</t>
  </si>
  <si>
    <t>yes / no</t>
  </si>
  <si>
    <t xml:space="preserve"> No change from these manufacturers or agents shall be permitted without prior written approval from the Consultant</t>
  </si>
  <si>
    <t>Submersible 48 VDC Borehole Pump</t>
  </si>
  <si>
    <t>Information provided to guide Bidder</t>
  </si>
  <si>
    <t>Ground elevation at borehole (approximate)</t>
  </si>
  <si>
    <t>masl</t>
  </si>
  <si>
    <t>Yield</t>
  </si>
  <si>
    <t>m3/hr</t>
  </si>
  <si>
    <t>Pump installation level below ground surface</t>
  </si>
  <si>
    <t>Riser pipe diameter</t>
  </si>
  <si>
    <t>mm</t>
  </si>
  <si>
    <t>DN 50</t>
  </si>
  <si>
    <t>Dynamic water level below ground surface</t>
  </si>
  <si>
    <t>Top water level in overhead tank</t>
  </si>
  <si>
    <t>Information to be provided by Bidder</t>
  </si>
  <si>
    <t>Manufacturers Pump reference No.</t>
  </si>
  <si>
    <t>ref.</t>
  </si>
  <si>
    <t xml:space="preserve">Maximum flow at Installation indicated above </t>
  </si>
  <si>
    <t>Maximum pump head at installation indicated above</t>
  </si>
  <si>
    <t>Optimum flow at Installation indicated above</t>
  </si>
  <si>
    <t>Optimum head at Installation indicated above</t>
  </si>
  <si>
    <t>Pump efficiency at installation</t>
  </si>
  <si>
    <t>%</t>
  </si>
  <si>
    <t>Input power required by pump</t>
  </si>
  <si>
    <t>W</t>
  </si>
  <si>
    <t>Output power required by solar array</t>
  </si>
  <si>
    <t xml:space="preserve">No. of solar panels and arrays offered and guaranteed to meet requirement  </t>
  </si>
  <si>
    <t>Supply and Installation of 220 VAC standby generator of rated power</t>
  </si>
  <si>
    <t>Manufacturers Generator Set reference No.</t>
  </si>
  <si>
    <t>Output kVA at 1500rpm, 220V, single-phase, 50Hz, with power factor of 1.0</t>
  </si>
  <si>
    <t>kVA</t>
  </si>
  <si>
    <t>Fuel type (petrol/diesel)</t>
  </si>
  <si>
    <t>type</t>
  </si>
  <si>
    <t>Fuel tank capacity</t>
  </si>
  <si>
    <t>l</t>
  </si>
  <si>
    <t>Air or water cooled</t>
  </si>
  <si>
    <t>External 230 VAC Power Source</t>
  </si>
  <si>
    <t>Sub-total</t>
  </si>
  <si>
    <t>Contingencies (10%)</t>
  </si>
  <si>
    <t>Taxes (VAT @16%)</t>
  </si>
  <si>
    <t>Total</t>
  </si>
  <si>
    <t>Solar Powered Borehole Schemes in institutions in Kaoma District Refugee Camp &amp; Host Communities</t>
  </si>
  <si>
    <t>tbc</t>
  </si>
  <si>
    <t>Mayukwayukwa Boarding School</t>
  </si>
  <si>
    <t>Shibanga Primary School</t>
  </si>
  <si>
    <t>Namishakishi Primary School &amp; Market</t>
  </si>
  <si>
    <t>Mayukwayukwa Transit Centre</t>
  </si>
  <si>
    <t xml:space="preserve">Bill No.P&amp;G: </t>
  </si>
  <si>
    <t>Bill No. 1: Preliminary and general</t>
  </si>
  <si>
    <t>Provisional sum for material testing</t>
  </si>
  <si>
    <t>PS</t>
  </si>
  <si>
    <t>Compliance with Environmental and Social Safeguards (EP)</t>
  </si>
  <si>
    <t>Compliance with Health and Safety Safeguards (HS)</t>
  </si>
  <si>
    <t>Bill AMOUNT</t>
  </si>
  <si>
    <t>ITEM No.</t>
  </si>
  <si>
    <t>D E S C R I P T I O N</t>
  </si>
  <si>
    <t xml:space="preserve">AMOUNT </t>
  </si>
  <si>
    <t>(ZMW)</t>
  </si>
  <si>
    <t>BILL COLLECTION SHEET</t>
  </si>
  <si>
    <t>SUB-BILL</t>
  </si>
  <si>
    <t>PRILIMINARY &amp; GENERAL ITEMS</t>
  </si>
  <si>
    <t>BILL OF QUANTITIES TOTAL</t>
  </si>
  <si>
    <t>10% Contigencies</t>
  </si>
  <si>
    <t>TOTAL WORKS</t>
  </si>
  <si>
    <t xml:space="preserve">Bill No. SCH1: </t>
  </si>
  <si>
    <t xml:space="preserve">Bill No. SCH2: </t>
  </si>
  <si>
    <t xml:space="preserve">Bill No. HC1: </t>
  </si>
  <si>
    <t xml:space="preserve">Bill No. TC1: </t>
  </si>
  <si>
    <t xml:space="preserve">Bill No. SCH3: </t>
  </si>
  <si>
    <t>TITLE: LOT 2 SOLAR SCHEMES IN KAOMA</t>
  </si>
  <si>
    <t>Gate Valve, double flange, 40 mm non-rising spindle type, with 2 No. flanged restraining adapters st. fl. to PE DN 40, complete with valve riser and valve box to suit</t>
  </si>
  <si>
    <t>Gate Valve, double flange, handwheel operated 50 mm non-rising spindle type, with 1 No. flanged restraining adapters st. fl. to PE DN 50, installed withabove ground within tank inlet riser pie</t>
  </si>
  <si>
    <t xml:space="preserve">Supply and Installation of DN 40 parallel Woltman type bulk water meter, metrological class B, minimum display 1 m3/hr, suitable for vertical mounting, within water tank inlet riser pipe complete with strainer (metallic double flanged body c/w lockable meter box pipe surround). The meter assembly shall comprise: 1 No. DN50 to DN40 reducer, 1 DN40 500mm long straight pipe length, 1 DN 40 mm double flanged vertically mounted parallel Woltman type meter, located approximately 1.5 m above ground level, 1 DN 40 250 mm straight pipe length, and one DN40 to DN50 reducer.  </t>
  </si>
  <si>
    <t>Supply, Install and connect by manually operated changeover switch standby generator capable of providing the VAC power required to operate the submersible borehole pump as specified above at half-load c/w roofed lockable waterproof steel protection cabinet.</t>
  </si>
  <si>
    <t>Bidder shall supply details of proposed pumpset c/w shroud,  and standby generator for which there shall be a local agent</t>
  </si>
  <si>
    <t>proposed submersible  hybrid DC/AC pumpset manufacturer and agent:</t>
  </si>
  <si>
    <t>Supply and install a hybrid DC/AC borehole submersible pump suitable for a borehole of ID 5"  capable of being powered from either a 48 VDC or a nominal 230 VAC source c/w cabled connection to power sources located within 10 m of borehole head, pumping into an overhead tank with top water inlet 14 m above ground.. .</t>
  </si>
  <si>
    <t>Allow for all sureties and insurance cover; site establishment (Including time-related costs); offices; workshops; storage sheds; living accommodation; compliance with labour regulations; ablution facilities; water supplies, power and communication; site notice boards etc., and final disbandment, removal and area clearance to original state</t>
  </si>
  <si>
    <t>Provide solar array cleansing step ladder and extendable washer to Specification</t>
  </si>
  <si>
    <t>Wire brush clean, supply and paint all mild steel in tank stand with two coats of zinc 82% rich paint in dry film</t>
  </si>
  <si>
    <t>NOT INCLUDED</t>
  </si>
  <si>
    <t>Repair of existing water supplies (solar related systems)</t>
  </si>
  <si>
    <t>Capacity 10m3.(two no. of 5m3)</t>
  </si>
  <si>
    <t>Solar arrays to meet requirements c/w security fence and gate and lightning protection as per Drawing to be included in this Option</t>
  </si>
  <si>
    <t>7.2.1</t>
  </si>
  <si>
    <t>Supply, install, erect and connect solar arrays to meet requirements c/w lightning protection as per Drawing and Specification</t>
  </si>
  <si>
    <t>7.2.2</t>
  </si>
  <si>
    <t>Provide all materials and construct fenced and gated compound to contain solar array and associated chambers to Specification</t>
  </si>
  <si>
    <t>7.2.3</t>
  </si>
  <si>
    <t>Supply and install DN 25 water pipe take-off from rising mainand standpipe for solar cleansing system</t>
  </si>
  <si>
    <t>7.2.4</t>
  </si>
  <si>
    <t>Provide and install chlorine cartridge type inline doser in lockable chamber at start of tank outlet pipe c/w twelve months supply of chlorine cartridges.</t>
  </si>
  <si>
    <t>Conduct geotechnical investigations to assist in evaluation</t>
  </si>
  <si>
    <t xml:space="preserve">Measure all structural elements, submit to structural engineer and obtain report with calculations on likely load bearing capacity </t>
  </si>
  <si>
    <t>nrLS</t>
  </si>
  <si>
    <t>Repair/replace as necessary, to the satsifaction of the site supervisor,  leak testing and disinfection of tank and pipework</t>
  </si>
  <si>
    <t xml:space="preserve">Contractor shall check the dimensions of all structural steel elements and bolt or rivet groups of the existing tank stand and obtain a structural calculation of likely bearing capacity and factor of safety and confirmatory set of drawings for the water tank stand certified by a registered structural engineer for written approval prior to  proceeding with the work. </t>
  </si>
  <si>
    <t>Supply and complete all necessary inlet, washout and outlet pipework c/w drainage provision to the existing elevated tank</t>
  </si>
  <si>
    <t>Supply and install a secure lockable waterproof housing for the standby generator</t>
  </si>
  <si>
    <t>Place and compact sidefill and backfill using selected excavated material free of stones and tree roots to depth 300 mm above crown of pipe, and after compaction, other excavated material thereafter to final surface</t>
  </si>
  <si>
    <t>Supply and install DN 25 water pipe take-off from rising main and standpipe for solar cleansing system</t>
  </si>
  <si>
    <r>
      <t xml:space="preserve">Compression tee DN 40 x 40 x 1 </t>
    </r>
    <r>
      <rPr>
        <vertAlign val="superscript"/>
        <sz val="11"/>
        <color theme="1"/>
        <rFont val="Calibri"/>
        <family val="2"/>
        <scheme val="minor"/>
      </rPr>
      <t>1</t>
    </r>
    <r>
      <rPr>
        <sz val="11"/>
        <color theme="1"/>
        <rFont val="Calibri"/>
        <family val="2"/>
        <scheme val="minor"/>
      </rPr>
      <t>/</t>
    </r>
    <r>
      <rPr>
        <vertAlign val="subscript"/>
        <sz val="11"/>
        <color theme="1"/>
        <rFont val="Calibri"/>
        <family val="2"/>
        <scheme val="minor"/>
      </rPr>
      <t>2</t>
    </r>
    <r>
      <rPr>
        <sz val="11"/>
        <color theme="1"/>
        <rFont val="Calibri"/>
        <family val="2"/>
        <scheme val="minor"/>
      </rPr>
      <t xml:space="preserve">" male br., 1 No. female to male 1 </t>
    </r>
    <r>
      <rPr>
        <vertAlign val="superscript"/>
        <sz val="11"/>
        <color theme="1"/>
        <rFont val="Calibri"/>
        <family val="2"/>
        <scheme val="minor"/>
      </rPr>
      <t>1</t>
    </r>
    <r>
      <rPr>
        <sz val="11"/>
        <color theme="1"/>
        <rFont val="Calibri"/>
        <family val="2"/>
        <scheme val="minor"/>
      </rPr>
      <t>/</t>
    </r>
    <r>
      <rPr>
        <vertAlign val="subscript"/>
        <sz val="11"/>
        <color theme="1"/>
        <rFont val="Calibri"/>
        <family val="2"/>
        <scheme val="minor"/>
      </rPr>
      <t>2</t>
    </r>
    <r>
      <rPr>
        <sz val="11"/>
        <color theme="1"/>
        <rFont val="Calibri"/>
        <family val="2"/>
        <scheme val="minor"/>
      </rPr>
      <t>" to 1"  thr. Spigot</t>
    </r>
  </si>
  <si>
    <t xml:space="preserve">Compression tee DN 40 x 40 x 1" male branch to connect to tap stand pipework </t>
  </si>
  <si>
    <t>Saddle clamp 32mm x 3/4" to supply individual consumer connection</t>
  </si>
  <si>
    <r>
      <t xml:space="preserve">Network reticulation pipework </t>
    </r>
    <r>
      <rPr>
        <sz val="11"/>
        <rFont val="Calibri"/>
        <family val="2"/>
      </rPr>
      <t xml:space="preserve"> HDPE DN 40mm, SDR17, PN 10 </t>
    </r>
  </si>
  <si>
    <t>Gate Valve, double flange, 50 mm non-rising spindle type, with 2 No. flanged restraining adapters st. fl. to PE DN 50, complete with valve riser and valve box to suit</t>
  </si>
  <si>
    <t>Supply and Installation of DN 40 parallel Woltman type bulk water meter, metrological class B, minimum display 1 m3/hr, suitable for vertical mounting, within water tank inlet riser pipe complete with strainer (metallic double flanged body c/w lockable meter box pipe surround). The meter assembly shall comprise: 1 No. DN50 to DN40 reducer, 1 DN40 500mm long straight pipe length, 1 DN 40 mm double flanged vertically mounted parallel Woltman type meter, located approximately 1.5 m above ground level, 1 DN 40 250 mm straight pipe length, and one DN40 to DN50 reducer.</t>
  </si>
  <si>
    <t>Kabuba Community School</t>
  </si>
  <si>
    <t>Solar Powered Borehole Schemes in institutions in Meheba Refugee Camp &amp; Host Communities</t>
  </si>
  <si>
    <t>Capacity 10m3.(Two no 5m3 tanks)</t>
  </si>
  <si>
    <t>Mushilu RHC</t>
  </si>
  <si>
    <t>Kakula RHC</t>
  </si>
  <si>
    <t xml:space="preserve">Bill No. SCH4: </t>
  </si>
  <si>
    <t>Mayukwayukwa Upper and Lower Schools</t>
  </si>
  <si>
    <t xml:space="preserve">Bill No. HC2: </t>
  </si>
  <si>
    <t xml:space="preserve">Bill No. HC3: </t>
  </si>
  <si>
    <t xml:space="preserve">Bill No. SCH6: </t>
  </si>
  <si>
    <t>Mayukwayukwa RHC 1</t>
  </si>
  <si>
    <t>Mayukwayukwa RHC 2</t>
  </si>
  <si>
    <t xml:space="preserve">Bill No. HC4: </t>
  </si>
  <si>
    <t xml:space="preserve">Supply and install 2 No. HDPE cylindrical tank on Contractor designed six vertical members) mild steel tankstand c/w with inlet float valves, all inflow, valved connecting, outflow,  overflow, and scour (washout) pipework, fittings, adaptors and 6m high steel stand c/w access ladder and lightning arrestor. </t>
  </si>
  <si>
    <t xml:space="preserve">Supply and install 1 No. HDPE cylindrical tank on Contractor designed mild steel tankstand c/w with inlet float valve, all inflow, outflow,  overflow, and scour (washout) pipework, fittings, adaptors and 6m high steel stand c/w access ladder and lightning arrestor. </t>
  </si>
  <si>
    <t>no.</t>
  </si>
  <si>
    <t>Supply and install 2 x Solar Powered Light Poles with batteries (as per standard drawing)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</si>
</sst>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_(* \(#,##0.00\);_(* &quot;-&quot;??_);_(@_)"/>
    <numFmt numFmtId="165" formatCode="_-* #,##0_-;\-* #,##0_-;_-* &quot;-&quot;??_-;_-@_-"/>
    <numFmt numFmtId="166" formatCode="_-* #,##0.0_-;\-* #,##0.0_-;_-* &quot;-&quot;??_-;_-@_-"/>
    <numFmt numFmtId="167" formatCode="##,###.00"/>
    <numFmt numFmtId="168" formatCode="0.0"/>
  </numFmts>
  <fonts count="35">
    <font>
      <sz val="11"/>
      <color theme="1"/>
      <name val="Calibri"/>
      <family val="2"/>
      <scheme val="minor"/>
    </font>
    <font>
      <sz val="11"/>
      <color theme="1"/>
      <name val="Calibri"/>
      <family val="2"/>
      <scheme val="minor"/>
    </font>
    <font>
      <sz val="11"/>
      <name val="Arial"/>
      <family val="2"/>
    </font>
    <font>
      <b/>
      <sz val="16"/>
      <name val="Arial"/>
      <family val="2"/>
    </font>
    <font>
      <b/>
      <sz val="14"/>
      <name val="Arial"/>
      <family val="2"/>
    </font>
    <font>
      <sz val="11"/>
      <color rgb="FF000000"/>
      <name val="Calibri"/>
      <family val="2"/>
      <charset val="204"/>
    </font>
    <font>
      <b/>
      <sz val="16"/>
      <color rgb="FF000000"/>
      <name val="Calibri"/>
      <family val="2"/>
    </font>
    <font>
      <b/>
      <sz val="10"/>
      <name val="Arial"/>
      <family val="2"/>
    </font>
    <font>
      <b/>
      <sz val="12"/>
      <name val="Arial"/>
      <family val="2"/>
    </font>
    <font>
      <sz val="10"/>
      <name val="Arial"/>
      <family val="2"/>
    </font>
    <font>
      <b/>
      <sz val="11"/>
      <color theme="1"/>
      <name val="Calibri"/>
      <family val="2"/>
      <scheme val="minor"/>
    </font>
    <font>
      <b/>
      <u val="singleAccounting"/>
      <sz val="11"/>
      <color theme="1"/>
      <name val="Calibri"/>
      <family val="2"/>
      <scheme val="minor"/>
    </font>
    <font>
      <sz val="10"/>
      <color rgb="FFFF0000"/>
      <name val="Arial"/>
      <family val="2"/>
    </font>
    <font>
      <sz val="11"/>
      <name val="Calibri"/>
      <family val="2"/>
      <scheme val="minor"/>
    </font>
    <font>
      <vertAlign val="superscript"/>
      <sz val="11"/>
      <color indexed="8"/>
      <name val="Calibri"/>
      <family val="2"/>
    </font>
    <font>
      <b/>
      <u val="singleAccounting"/>
      <sz val="10"/>
      <name val="Arial"/>
      <family val="2"/>
    </font>
    <font>
      <sz val="11"/>
      <name val="Calibri"/>
      <family val="2"/>
    </font>
    <font>
      <vertAlign val="superscript"/>
      <sz val="11"/>
      <color theme="1"/>
      <name val="Calibri"/>
      <family val="2"/>
      <scheme val="minor"/>
    </font>
    <font>
      <b/>
      <sz val="9"/>
      <name val="Arial"/>
      <family val="2"/>
    </font>
    <font>
      <b/>
      <sz val="11"/>
      <name val="Arial"/>
      <family val="2"/>
    </font>
    <font>
      <sz val="10"/>
      <color indexed="8"/>
      <name val="Arial"/>
      <family val="2"/>
    </font>
    <font>
      <sz val="10"/>
      <name val="Dutch"/>
      <family val="2"/>
    </font>
    <font>
      <b/>
      <u/>
      <sz val="10"/>
      <name val="Arial"/>
      <family val="2"/>
    </font>
    <font>
      <sz val="10"/>
      <color theme="1"/>
      <name val="Arial"/>
      <family val="2"/>
    </font>
    <font>
      <sz val="9"/>
      <color indexed="8"/>
      <name val="Arial"/>
      <family val="2"/>
    </font>
    <font>
      <b/>
      <sz val="11"/>
      <color indexed="8"/>
      <name val="Arial"/>
      <family val="2"/>
    </font>
    <font>
      <sz val="11"/>
      <color indexed="8"/>
      <name val="Arial"/>
      <family val="2"/>
    </font>
    <font>
      <b/>
      <sz val="11"/>
      <color theme="1"/>
      <name val="Arial"/>
      <family val="2"/>
    </font>
    <font>
      <b/>
      <sz val="12"/>
      <color theme="1"/>
      <name val="Arial"/>
      <family val="2"/>
    </font>
    <font>
      <sz val="12"/>
      <color indexed="8"/>
      <name val="Arial"/>
      <family val="2"/>
    </font>
    <font>
      <b/>
      <sz val="12"/>
      <color indexed="8"/>
      <name val="Arial"/>
      <family val="2"/>
    </font>
    <font>
      <sz val="11"/>
      <color theme="1"/>
      <name val="Arial"/>
      <family val="2"/>
    </font>
    <font>
      <sz val="11"/>
      <color rgb="FFFF0000"/>
      <name val="Arial"/>
      <family val="2"/>
    </font>
    <font>
      <b/>
      <sz val="11"/>
      <name val="Calibri"/>
      <family val="2"/>
      <scheme val="minor"/>
    </font>
    <font>
      <vertAlign val="subscript"/>
      <sz val="11"/>
      <color theme="1"/>
      <name val="Calibri"/>
      <family val="2"/>
      <scheme val="minor"/>
    </font>
  </fonts>
  <fills count="8">
    <fill>
      <patternFill patternType="none"/>
    </fill>
    <fill>
      <patternFill patternType="gray125"/>
    </fill>
    <fill>
      <patternFill patternType="solid">
        <fgColor indexed="44"/>
        <bgColor indexed="64"/>
      </patternFill>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indexed="27"/>
        <bgColor indexed="64"/>
      </patternFill>
    </fill>
    <fill>
      <patternFill patternType="solid">
        <fgColor indexed="13"/>
        <bgColor indexed="64"/>
      </patternFill>
    </fill>
  </fills>
  <borders count="43">
    <border>
      <left/>
      <right/>
      <top/>
      <bottom/>
      <diagonal/>
    </border>
    <border>
      <left style="thick">
        <color indexed="9"/>
      </left>
      <right style="thick">
        <color indexed="9"/>
      </right>
      <top style="thick">
        <color indexed="9"/>
      </top>
      <bottom style="thick">
        <color indexed="9"/>
      </bottom>
      <diagonal/>
    </border>
    <border>
      <left style="thick">
        <color indexed="9"/>
      </left>
      <right style="thick">
        <color indexed="9"/>
      </right>
      <top style="thick">
        <color indexed="9"/>
      </top>
      <bottom/>
      <diagonal/>
    </border>
    <border>
      <left style="thick">
        <color indexed="9"/>
      </left>
      <right style="thick">
        <color indexed="9"/>
      </right>
      <top/>
      <bottom style="thick">
        <color indexed="9"/>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ck">
        <color indexed="9"/>
      </left>
      <right style="thick">
        <color indexed="9"/>
      </right>
      <top style="thick">
        <color indexed="9"/>
      </top>
      <bottom style="thin">
        <color indexed="64"/>
      </bottom>
      <diagonal/>
    </border>
    <border>
      <left style="thick">
        <color indexed="9"/>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indexed="9"/>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diagonal/>
    </border>
    <border>
      <left/>
      <right/>
      <top style="hair">
        <color indexed="64"/>
      </top>
      <bottom/>
      <diagonal/>
    </border>
    <border>
      <left/>
      <right style="hair">
        <color indexed="64"/>
      </right>
      <top style="hair">
        <color indexed="64"/>
      </top>
      <bottom/>
      <diagonal/>
    </border>
    <border>
      <left style="thick">
        <color indexed="9"/>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thick">
        <color indexed="9"/>
      </left>
      <right/>
      <top/>
      <bottom/>
      <diagonal/>
    </border>
    <border>
      <left style="medium">
        <color indexed="64"/>
      </left>
      <right style="medium">
        <color indexed="64"/>
      </right>
      <top style="medium">
        <color indexed="64"/>
      </top>
      <bottom style="medium">
        <color indexed="64"/>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64"/>
      </left>
      <right style="medium">
        <color indexed="64"/>
      </right>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medium">
        <color indexed="0"/>
      </left>
      <right style="medium">
        <color indexed="0"/>
      </right>
      <top style="medium">
        <color indexed="0"/>
      </top>
      <bottom/>
      <diagonal/>
    </border>
    <border>
      <left style="medium">
        <color indexed="64"/>
      </left>
      <right style="medium">
        <color indexed="64"/>
      </right>
      <top style="medium">
        <color indexed="0"/>
      </top>
      <bottom style="medium">
        <color indexed="0"/>
      </bottom>
      <diagonal/>
    </border>
    <border>
      <left style="medium">
        <color indexed="0"/>
      </left>
      <right/>
      <top/>
      <bottom/>
      <diagonal/>
    </border>
    <border>
      <left/>
      <right style="medium">
        <color indexed="0"/>
      </right>
      <top/>
      <bottom/>
      <diagonal/>
    </border>
    <border>
      <left style="medium">
        <color indexed="0"/>
      </left>
      <right style="medium">
        <color indexed="0"/>
      </right>
      <top/>
      <bottom style="medium">
        <color indexed="0"/>
      </bottom>
      <diagonal/>
    </border>
    <border>
      <left style="medium">
        <color indexed="64"/>
      </left>
      <right style="medium">
        <color indexed="64"/>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style="medium">
        <color indexed="64"/>
      </top>
      <bottom style="medium">
        <color indexed="64"/>
      </bottom>
      <diagonal/>
    </border>
  </borders>
  <cellStyleXfs count="10">
    <xf numFmtId="0" fontId="0" fillId="0" borderId="0"/>
    <xf numFmtId="164" fontId="1" fillId="0" borderId="0" applyFont="0" applyFill="0" applyBorder="0" applyAlignment="0" applyProtection="0"/>
    <xf numFmtId="0" fontId="5" fillId="0" borderId="0"/>
    <xf numFmtId="164" fontId="1" fillId="0" borderId="0" applyFont="0" applyFill="0" applyBorder="0" applyAlignment="0" applyProtection="0"/>
    <xf numFmtId="0" fontId="21" fillId="0" borderId="0"/>
    <xf numFmtId="0" fontId="9" fillId="0" borderId="0"/>
    <xf numFmtId="164" fontId="9" fillId="0" borderId="0" applyFont="0" applyFill="0" applyBorder="0" applyAlignment="0" applyProtection="0"/>
    <xf numFmtId="0" fontId="24" fillId="0" borderId="0"/>
    <xf numFmtId="164" fontId="9" fillId="0" borderId="0" applyFont="0" applyFill="0" applyBorder="0" applyAlignment="0" applyProtection="0"/>
    <xf numFmtId="0" fontId="9" fillId="0" borderId="0"/>
  </cellStyleXfs>
  <cellXfs count="196">
    <xf numFmtId="0" fontId="0" fillId="0" borderId="0" xfId="0"/>
    <xf numFmtId="0" fontId="2" fillId="0" borderId="0" xfId="0" applyFont="1" applyBorder="1"/>
    <xf numFmtId="0" fontId="3" fillId="0" borderId="0" xfId="0" applyFont="1" applyFill="1" applyBorder="1" applyAlignment="1">
      <alignment horizontal="left" vertical="top"/>
    </xf>
    <xf numFmtId="0" fontId="2" fillId="0" borderId="0" xfId="0" applyFont="1" applyBorder="1" applyAlignment="1">
      <alignment vertical="top"/>
    </xf>
    <xf numFmtId="0" fontId="2" fillId="0" borderId="0" xfId="0" applyFont="1" applyFill="1" applyBorder="1" applyAlignment="1">
      <alignment vertical="top"/>
    </xf>
    <xf numFmtId="0" fontId="7" fillId="0" borderId="1" xfId="0" applyFont="1" applyFill="1" applyBorder="1" applyAlignment="1">
      <alignment vertical="top"/>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7" fillId="3" borderId="1" xfId="0" applyFont="1" applyFill="1" applyBorder="1" applyAlignment="1">
      <alignment vertical="top"/>
    </xf>
    <xf numFmtId="0" fontId="7" fillId="3" borderId="1" xfId="0" applyFont="1" applyFill="1" applyBorder="1" applyAlignment="1">
      <alignment vertical="top" wrapText="1"/>
    </xf>
    <xf numFmtId="0" fontId="0" fillId="3" borderId="1" xfId="0" applyFont="1" applyFill="1" applyBorder="1" applyAlignment="1">
      <alignment horizontal="center" vertical="top" wrapText="1"/>
    </xf>
    <xf numFmtId="165" fontId="9" fillId="3" borderId="4" xfId="1" applyNumberFormat="1" applyFont="1" applyFill="1" applyBorder="1" applyAlignment="1">
      <alignment horizontal="right" vertical="top"/>
    </xf>
    <xf numFmtId="0" fontId="7" fillId="3" borderId="5" xfId="0" applyFont="1" applyFill="1" applyBorder="1" applyAlignment="1">
      <alignment horizontal="right" vertical="top" wrapText="1"/>
    </xf>
    <xf numFmtId="0" fontId="2" fillId="4" borderId="0" xfId="0" applyFont="1" applyFill="1" applyBorder="1"/>
    <xf numFmtId="0" fontId="10" fillId="3" borderId="1" xfId="0" applyFont="1" applyFill="1" applyBorder="1" applyAlignment="1">
      <alignment vertical="top" wrapText="1"/>
    </xf>
    <xf numFmtId="0" fontId="0" fillId="3" borderId="1" xfId="0" applyFont="1" applyFill="1" applyBorder="1" applyAlignment="1">
      <alignment horizontal="left" vertical="top" wrapText="1"/>
    </xf>
    <xf numFmtId="165" fontId="9" fillId="3" borderId="6" xfId="1" applyNumberFormat="1" applyFont="1" applyFill="1" applyBorder="1" applyAlignment="1">
      <alignment horizontal="right" vertical="top"/>
    </xf>
    <xf numFmtId="165" fontId="11" fillId="3" borderId="7" xfId="1" applyNumberFormat="1" applyFont="1" applyFill="1" applyBorder="1" applyAlignment="1">
      <alignment horizontal="right" vertical="top"/>
    </xf>
    <xf numFmtId="0" fontId="0" fillId="4" borderId="0" xfId="0" applyFill="1"/>
    <xf numFmtId="0" fontId="9" fillId="3" borderId="1" xfId="0" applyFont="1" applyFill="1" applyBorder="1" applyAlignment="1">
      <alignment horizontal="left" vertical="top"/>
    </xf>
    <xf numFmtId="0" fontId="0" fillId="3" borderId="1" xfId="0" applyFont="1" applyFill="1" applyBorder="1" applyAlignment="1">
      <alignment vertical="top" wrapText="1"/>
    </xf>
    <xf numFmtId="165" fontId="1" fillId="3" borderId="7" xfId="1" applyNumberFormat="1" applyFont="1" applyFill="1" applyBorder="1" applyAlignment="1">
      <alignment horizontal="right" vertical="top"/>
    </xf>
    <xf numFmtId="164" fontId="9" fillId="3" borderId="4" xfId="1" applyNumberFormat="1" applyFont="1" applyFill="1" applyBorder="1" applyAlignment="1">
      <alignment horizontal="right" vertical="top"/>
    </xf>
    <xf numFmtId="165" fontId="12" fillId="3" borderId="4" xfId="1" applyNumberFormat="1" applyFont="1" applyFill="1" applyBorder="1" applyAlignment="1">
      <alignment horizontal="right" vertical="top"/>
    </xf>
    <xf numFmtId="165" fontId="9" fillId="3" borderId="8" xfId="1" applyNumberFormat="1" applyFont="1" applyFill="1" applyBorder="1" applyAlignment="1">
      <alignment horizontal="right" vertical="top"/>
    </xf>
    <xf numFmtId="0" fontId="0" fillId="5" borderId="1" xfId="0" applyFont="1" applyFill="1" applyBorder="1" applyAlignment="1">
      <alignment horizontal="left" vertical="top" wrapText="1"/>
    </xf>
    <xf numFmtId="0" fontId="0" fillId="5" borderId="1" xfId="0" applyFont="1" applyFill="1" applyBorder="1" applyAlignment="1">
      <alignment vertical="top" wrapText="1"/>
    </xf>
    <xf numFmtId="165" fontId="9" fillId="5" borderId="4" xfId="1" applyNumberFormat="1" applyFont="1" applyFill="1" applyBorder="1" applyAlignment="1">
      <alignment horizontal="right" vertical="top"/>
    </xf>
    <xf numFmtId="165" fontId="9" fillId="5" borderId="8" xfId="1" applyNumberFormat="1" applyFont="1" applyFill="1" applyBorder="1" applyAlignment="1">
      <alignment horizontal="right" vertical="top"/>
    </xf>
    <xf numFmtId="165" fontId="1" fillId="5" borderId="7" xfId="1" applyNumberFormat="1" applyFont="1" applyFill="1" applyBorder="1" applyAlignment="1">
      <alignment horizontal="right" vertical="top"/>
    </xf>
    <xf numFmtId="0" fontId="0" fillId="3" borderId="9" xfId="0" applyFont="1" applyFill="1" applyBorder="1" applyAlignment="1">
      <alignment horizontal="left" vertical="top" wrapText="1"/>
    </xf>
    <xf numFmtId="0" fontId="10" fillId="3" borderId="1" xfId="0" applyFont="1" applyFill="1" applyBorder="1" applyAlignment="1">
      <alignment horizontal="right" vertical="top" wrapText="1"/>
    </xf>
    <xf numFmtId="165" fontId="1" fillId="3" borderId="4" xfId="1" applyNumberFormat="1" applyFont="1" applyFill="1" applyBorder="1" applyAlignment="1">
      <alignment horizontal="right" vertical="top"/>
    </xf>
    <xf numFmtId="165" fontId="10" fillId="3" borderId="7" xfId="1" applyNumberFormat="1" applyFont="1" applyFill="1" applyBorder="1" applyAlignment="1">
      <alignment horizontal="right" vertical="top"/>
    </xf>
    <xf numFmtId="165" fontId="15" fillId="3" borderId="7" xfId="1" applyNumberFormat="1" applyFont="1" applyFill="1" applyBorder="1" applyAlignment="1">
      <alignment horizontal="right" vertical="top"/>
    </xf>
    <xf numFmtId="0" fontId="7" fillId="5" borderId="1" xfId="0" applyFont="1" applyFill="1" applyBorder="1" applyAlignment="1">
      <alignment vertical="top"/>
    </xf>
    <xf numFmtId="165" fontId="1" fillId="5" borderId="4" xfId="1" applyNumberFormat="1" applyFont="1" applyFill="1" applyBorder="1" applyAlignment="1">
      <alignment horizontal="right" vertical="top"/>
    </xf>
    <xf numFmtId="165" fontId="15" fillId="5" borderId="7" xfId="1" applyNumberFormat="1" applyFont="1" applyFill="1" applyBorder="1" applyAlignment="1">
      <alignment horizontal="right" vertical="top"/>
    </xf>
    <xf numFmtId="0" fontId="0" fillId="3" borderId="1" xfId="0" applyFont="1" applyFill="1" applyBorder="1" applyAlignment="1">
      <alignment horizontal="right" vertical="top" wrapText="1"/>
    </xf>
    <xf numFmtId="0" fontId="0" fillId="5" borderId="3" xfId="0" applyFont="1" applyFill="1" applyBorder="1" applyAlignment="1">
      <alignment horizontal="left" vertical="top" wrapText="1"/>
    </xf>
    <xf numFmtId="165" fontId="1" fillId="5" borderId="16" xfId="1" applyNumberFormat="1" applyFont="1" applyFill="1" applyBorder="1" applyAlignment="1">
      <alignment horizontal="right" vertical="top"/>
    </xf>
    <xf numFmtId="165" fontId="9" fillId="5" borderId="17" xfId="1" applyNumberFormat="1" applyFont="1" applyFill="1" applyBorder="1" applyAlignment="1">
      <alignment horizontal="right" vertical="top"/>
    </xf>
    <xf numFmtId="165" fontId="15" fillId="5" borderId="18" xfId="1" applyNumberFormat="1" applyFont="1" applyFill="1" applyBorder="1" applyAlignment="1">
      <alignment horizontal="right" vertical="top"/>
    </xf>
    <xf numFmtId="0" fontId="9" fillId="3" borderId="1" xfId="0" applyFont="1" applyFill="1" applyBorder="1" applyAlignment="1">
      <alignment horizontal="left" vertical="top" wrapText="1"/>
    </xf>
    <xf numFmtId="165" fontId="9" fillId="3" borderId="7" xfId="1" applyNumberFormat="1" applyFont="1" applyFill="1" applyBorder="1" applyAlignment="1">
      <alignment horizontal="right" vertical="top"/>
    </xf>
    <xf numFmtId="0" fontId="9" fillId="5" borderId="1" xfId="0" applyFont="1" applyFill="1" applyBorder="1" applyAlignment="1">
      <alignment horizontal="left" vertical="top" wrapText="1"/>
    </xf>
    <xf numFmtId="165" fontId="9" fillId="5" borderId="7" xfId="1" applyNumberFormat="1" applyFont="1" applyFill="1" applyBorder="1" applyAlignment="1">
      <alignment horizontal="right" vertical="top"/>
    </xf>
    <xf numFmtId="0" fontId="0" fillId="5" borderId="0" xfId="0" applyFill="1"/>
    <xf numFmtId="0" fontId="0" fillId="5" borderId="0" xfId="0" applyFill="1" applyAlignment="1">
      <alignment wrapText="1"/>
    </xf>
    <xf numFmtId="165" fontId="1" fillId="5" borderId="6" xfId="1" applyNumberFormat="1" applyFont="1" applyFill="1" applyBorder="1" applyAlignment="1">
      <alignment horizontal="right" vertical="top"/>
    </xf>
    <xf numFmtId="0" fontId="13" fillId="3" borderId="1" xfId="0" applyFont="1" applyFill="1" applyBorder="1" applyAlignment="1">
      <alignment vertical="top" wrapText="1"/>
    </xf>
    <xf numFmtId="0" fontId="0" fillId="3" borderId="2" xfId="0" applyFont="1" applyFill="1" applyBorder="1" applyAlignment="1">
      <alignment vertical="top" wrapText="1"/>
    </xf>
    <xf numFmtId="2" fontId="0" fillId="3" borderId="1" xfId="0" applyNumberFormat="1" applyFont="1" applyFill="1" applyBorder="1" applyAlignment="1">
      <alignment horizontal="left" vertical="top" wrapText="1"/>
    </xf>
    <xf numFmtId="0" fontId="2" fillId="0" borderId="0" xfId="0" applyFont="1" applyFill="1" applyBorder="1"/>
    <xf numFmtId="0" fontId="0" fillId="0" borderId="0" xfId="0" applyFill="1"/>
    <xf numFmtId="0" fontId="0" fillId="3" borderId="2" xfId="0" applyFont="1" applyFill="1" applyBorder="1" applyAlignment="1">
      <alignment horizontal="left" vertical="top" wrapText="1"/>
    </xf>
    <xf numFmtId="0" fontId="0" fillId="0" borderId="0" xfId="0" applyAlignment="1">
      <alignment horizontal="center"/>
    </xf>
    <xf numFmtId="2" fontId="0" fillId="5" borderId="1" xfId="0" applyNumberFormat="1" applyFont="1" applyFill="1" applyBorder="1" applyAlignment="1">
      <alignment horizontal="left" vertical="top" wrapText="1"/>
    </xf>
    <xf numFmtId="0" fontId="0" fillId="5" borderId="2" xfId="0" applyFont="1" applyFill="1" applyBorder="1" applyAlignment="1">
      <alignment vertical="top" wrapText="1"/>
    </xf>
    <xf numFmtId="0" fontId="0" fillId="0" borderId="0" xfId="0" applyAlignment="1">
      <alignment horizontal="left"/>
    </xf>
    <xf numFmtId="0" fontId="0" fillId="3" borderId="10" xfId="0" applyFont="1" applyFill="1" applyBorder="1" applyAlignment="1">
      <alignment vertical="top" wrapText="1"/>
    </xf>
    <xf numFmtId="0" fontId="0" fillId="3" borderId="11" xfId="0" applyFont="1" applyFill="1" applyBorder="1" applyAlignment="1">
      <alignment vertical="top" wrapText="1"/>
    </xf>
    <xf numFmtId="0" fontId="0" fillId="3" borderId="12" xfId="0" applyFont="1" applyFill="1" applyBorder="1" applyAlignment="1">
      <alignment vertical="top" wrapText="1"/>
    </xf>
    <xf numFmtId="0" fontId="0" fillId="3" borderId="3" xfId="0" applyFont="1" applyFill="1" applyBorder="1" applyAlignment="1">
      <alignment horizontal="left" vertical="top" wrapText="1"/>
    </xf>
    <xf numFmtId="165" fontId="9" fillId="3" borderId="19" xfId="1" applyNumberFormat="1" applyFont="1" applyFill="1" applyBorder="1" applyAlignment="1">
      <alignment horizontal="left" vertical="top"/>
    </xf>
    <xf numFmtId="165" fontId="12" fillId="5" borderId="16" xfId="1" applyNumberFormat="1" applyFont="1" applyFill="1" applyBorder="1" applyAlignment="1">
      <alignment horizontal="right" vertical="top"/>
    </xf>
    <xf numFmtId="165" fontId="12" fillId="3" borderId="20" xfId="1" applyNumberFormat="1" applyFont="1" applyFill="1" applyBorder="1" applyAlignment="1">
      <alignment horizontal="right" vertical="top"/>
    </xf>
    <xf numFmtId="165" fontId="9" fillId="3" borderId="21" xfId="1" applyNumberFormat="1" applyFont="1" applyFill="1" applyBorder="1" applyAlignment="1">
      <alignment horizontal="right" vertical="top"/>
    </xf>
    <xf numFmtId="165" fontId="12" fillId="3" borderId="23" xfId="1" applyNumberFormat="1" applyFont="1" applyFill="1" applyBorder="1" applyAlignment="1">
      <alignment vertical="top"/>
    </xf>
    <xf numFmtId="166" fontId="9" fillId="3" borderId="13" xfId="1" applyNumberFormat="1" applyFont="1" applyFill="1" applyBorder="1" applyAlignment="1">
      <alignment vertical="top"/>
    </xf>
    <xf numFmtId="166" fontId="9" fillId="3" borderId="24" xfId="1" applyNumberFormat="1" applyFont="1" applyFill="1" applyBorder="1" applyAlignment="1">
      <alignment vertical="top"/>
    </xf>
    <xf numFmtId="165" fontId="9" fillId="3" borderId="13" xfId="1" applyNumberFormat="1" applyFont="1" applyFill="1" applyBorder="1" applyAlignment="1">
      <alignment horizontal="right" vertical="top"/>
    </xf>
    <xf numFmtId="165" fontId="13" fillId="3" borderId="13" xfId="1" applyNumberFormat="1" applyFont="1" applyFill="1" applyBorder="1" applyAlignment="1">
      <alignment horizontal="right" vertical="top"/>
    </xf>
    <xf numFmtId="165" fontId="13" fillId="3" borderId="13" xfId="1" applyNumberFormat="1" applyFont="1" applyFill="1" applyBorder="1" applyAlignment="1">
      <alignment horizontal="center" vertical="top"/>
    </xf>
    <xf numFmtId="165" fontId="13" fillId="3" borderId="24" xfId="1" applyNumberFormat="1" applyFont="1" applyFill="1" applyBorder="1" applyAlignment="1">
      <alignment horizontal="center" vertical="top"/>
    </xf>
    <xf numFmtId="165" fontId="1" fillId="3" borderId="13" xfId="1" applyNumberFormat="1" applyFont="1" applyFill="1" applyBorder="1" applyAlignment="1">
      <alignment horizontal="left" vertical="top"/>
    </xf>
    <xf numFmtId="165" fontId="1" fillId="3" borderId="24" xfId="1" applyNumberFormat="1" applyFont="1" applyFill="1" applyBorder="1" applyAlignment="1">
      <alignment horizontal="left" vertical="top"/>
    </xf>
    <xf numFmtId="0" fontId="0" fillId="0" borderId="0" xfId="0" applyFont="1" applyBorder="1" applyAlignment="1">
      <alignment vertical="top"/>
    </xf>
    <xf numFmtId="165" fontId="12" fillId="3" borderId="25" xfId="1" applyNumberFormat="1" applyFont="1" applyFill="1" applyBorder="1" applyAlignment="1">
      <alignment horizontal="left" vertical="top"/>
    </xf>
    <xf numFmtId="165" fontId="12" fillId="3" borderId="0" xfId="1" applyNumberFormat="1" applyFont="1" applyFill="1" applyBorder="1" applyAlignment="1">
      <alignment horizontal="left" vertical="top"/>
    </xf>
    <xf numFmtId="165" fontId="1" fillId="3" borderId="0" xfId="1" applyNumberFormat="1" applyFont="1" applyFill="1" applyBorder="1" applyAlignment="1">
      <alignment horizontal="right" vertical="top"/>
    </xf>
    <xf numFmtId="0" fontId="18" fillId="2" borderId="1" xfId="0" applyFont="1" applyFill="1" applyBorder="1" applyAlignment="1">
      <alignment horizontal="right" vertical="center" wrapText="1"/>
    </xf>
    <xf numFmtId="0" fontId="18" fillId="2" borderId="3" xfId="0" applyFont="1" applyFill="1" applyBorder="1" applyAlignment="1">
      <alignment horizontal="right" vertical="center" wrapText="1"/>
    </xf>
    <xf numFmtId="43" fontId="18" fillId="2" borderId="1" xfId="0" applyNumberFormat="1" applyFont="1" applyFill="1" applyBorder="1" applyAlignment="1">
      <alignment horizontal="right" vertical="center" wrapText="1"/>
    </xf>
    <xf numFmtId="43" fontId="18" fillId="2" borderId="1" xfId="1" applyNumberFormat="1" applyFont="1" applyFill="1" applyBorder="1" applyAlignment="1">
      <alignment horizontal="right" vertical="center" wrapText="1"/>
    </xf>
    <xf numFmtId="0" fontId="0" fillId="0" borderId="0" xfId="0" applyFont="1" applyBorder="1" applyAlignment="1">
      <alignment horizontal="right" vertical="top"/>
    </xf>
    <xf numFmtId="0" fontId="0" fillId="0" borderId="0" xfId="0" applyFont="1" applyFill="1" applyBorder="1" applyAlignment="1">
      <alignment vertical="top"/>
    </xf>
    <xf numFmtId="0" fontId="19" fillId="0" borderId="0" xfId="0" applyFont="1" applyBorder="1" applyAlignment="1">
      <alignment horizontal="left" vertical="top"/>
    </xf>
    <xf numFmtId="0" fontId="2" fillId="0" borderId="0" xfId="0" applyFont="1" applyBorder="1" applyAlignment="1">
      <alignment horizontal="right" vertical="top"/>
    </xf>
    <xf numFmtId="164" fontId="20" fillId="0" borderId="0" xfId="1" applyFont="1" applyBorder="1" applyAlignment="1">
      <alignment horizontal="left" vertical="center" wrapText="1"/>
    </xf>
    <xf numFmtId="164" fontId="20" fillId="0" borderId="0" xfId="3" applyFont="1" applyFill="1" applyBorder="1" applyAlignment="1">
      <alignment horizontal="left" vertical="top"/>
    </xf>
    <xf numFmtId="0" fontId="7" fillId="0" borderId="0" xfId="4" applyFont="1" applyFill="1" applyBorder="1" applyAlignment="1">
      <alignment horizontal="left"/>
    </xf>
    <xf numFmtId="0" fontId="7" fillId="0" borderId="0" xfId="4" quotePrefix="1" applyFont="1" applyFill="1" applyBorder="1" applyAlignment="1">
      <alignment horizontal="left"/>
    </xf>
    <xf numFmtId="0" fontId="9" fillId="0" borderId="0" xfId="4" applyFont="1" applyFill="1" applyBorder="1" applyAlignment="1">
      <alignment horizontal="left"/>
    </xf>
    <xf numFmtId="166" fontId="9" fillId="3" borderId="13" xfId="1" applyNumberFormat="1" applyFont="1" applyFill="1" applyBorder="1" applyAlignment="1">
      <alignment horizontal="right" vertical="top"/>
    </xf>
    <xf numFmtId="165" fontId="9" fillId="3" borderId="22" xfId="1" applyNumberFormat="1" applyFont="1" applyFill="1" applyBorder="1" applyAlignment="1">
      <alignment vertical="top"/>
    </xf>
    <xf numFmtId="165" fontId="9" fillId="3" borderId="22" xfId="1" applyNumberFormat="1" applyFont="1" applyFill="1" applyBorder="1" applyAlignment="1">
      <alignment horizontal="right" vertical="top"/>
    </xf>
    <xf numFmtId="0" fontId="4" fillId="0" borderId="0" xfId="0" applyFont="1" applyFill="1" applyBorder="1" applyAlignment="1">
      <alignment horizontal="center" vertical="center" wrapText="1"/>
    </xf>
    <xf numFmtId="164" fontId="20" fillId="0" borderId="26" xfId="1" applyFont="1" applyBorder="1" applyAlignment="1">
      <alignment horizontal="left" vertical="center"/>
    </xf>
    <xf numFmtId="0" fontId="7" fillId="6" borderId="1" xfId="0" applyFont="1" applyFill="1" applyBorder="1" applyAlignment="1">
      <alignment vertical="top"/>
    </xf>
    <xf numFmtId="0" fontId="7" fillId="6" borderId="1" xfId="0" applyFont="1" applyFill="1" applyBorder="1" applyAlignment="1">
      <alignment vertical="top" wrapText="1"/>
    </xf>
    <xf numFmtId="0" fontId="0" fillId="6" borderId="1" xfId="0" applyFont="1" applyFill="1" applyBorder="1" applyAlignment="1">
      <alignment horizontal="center" vertical="top" wrapText="1"/>
    </xf>
    <xf numFmtId="165" fontId="9" fillId="0" borderId="4" xfId="1" applyNumberFormat="1" applyFont="1" applyFill="1" applyBorder="1" applyAlignment="1">
      <alignment horizontal="right" vertical="top"/>
    </xf>
    <xf numFmtId="0" fontId="7" fillId="0" borderId="5" xfId="0" applyFont="1" applyFill="1" applyBorder="1" applyAlignment="1">
      <alignment horizontal="right" vertical="top" wrapText="1"/>
    </xf>
    <xf numFmtId="0" fontId="0" fillId="6" borderId="1" xfId="0" applyFont="1" applyFill="1" applyBorder="1" applyAlignment="1">
      <alignment horizontal="left" vertical="top" wrapText="1"/>
    </xf>
    <xf numFmtId="165" fontId="22" fillId="0" borderId="7" xfId="1" applyNumberFormat="1" applyFont="1" applyFill="1" applyBorder="1" applyAlignment="1">
      <alignment horizontal="right" vertical="top"/>
    </xf>
    <xf numFmtId="0" fontId="0" fillId="6" borderId="1" xfId="0" applyFont="1" applyFill="1" applyBorder="1" applyAlignment="1">
      <alignment vertical="top" wrapText="1"/>
    </xf>
    <xf numFmtId="165" fontId="1" fillId="4" borderId="7" xfId="1" applyNumberFormat="1" applyFont="1" applyFill="1" applyBorder="1" applyAlignment="1">
      <alignment horizontal="right" vertical="top"/>
    </xf>
    <xf numFmtId="0" fontId="23" fillId="0" borderId="0" xfId="5" applyFont="1" applyFill="1" applyBorder="1" applyAlignment="1">
      <alignment horizontal="left" vertical="center"/>
    </xf>
    <xf numFmtId="0" fontId="23" fillId="0" borderId="0" xfId="5" applyFont="1" applyFill="1" applyBorder="1" applyAlignment="1">
      <alignment horizontal="left" vertical="center" wrapText="1"/>
    </xf>
    <xf numFmtId="164" fontId="25" fillId="0" borderId="29" xfId="1" applyNumberFormat="1" applyFont="1" applyBorder="1" applyAlignment="1">
      <alignment horizontal="center" vertical="center" wrapText="1"/>
    </xf>
    <xf numFmtId="3" fontId="25" fillId="7" borderId="33" xfId="1" applyNumberFormat="1" applyFont="1" applyFill="1" applyBorder="1" applyAlignment="1">
      <alignment horizontal="center" vertical="center" wrapText="1"/>
    </xf>
    <xf numFmtId="3" fontId="25" fillId="7" borderId="37" xfId="1" applyNumberFormat="1" applyFont="1" applyFill="1" applyBorder="1" applyAlignment="1">
      <alignment horizontal="center" vertical="center"/>
    </xf>
    <xf numFmtId="164" fontId="20" fillId="0" borderId="38" xfId="1" applyFont="1" applyBorder="1" applyAlignment="1">
      <alignment horizontal="center" vertical="center"/>
    </xf>
    <xf numFmtId="164" fontId="26" fillId="0" borderId="39" xfId="1" applyFont="1" applyBorder="1"/>
    <xf numFmtId="4" fontId="26" fillId="0" borderId="40" xfId="1" applyNumberFormat="1" applyFont="1" applyBorder="1"/>
    <xf numFmtId="164" fontId="26" fillId="0" borderId="32" xfId="1" applyNumberFormat="1" applyFont="1" applyBorder="1"/>
    <xf numFmtId="164" fontId="20" fillId="0" borderId="0" xfId="1" applyFont="1" applyBorder="1"/>
    <xf numFmtId="4" fontId="20" fillId="0" borderId="41" xfId="1" applyNumberFormat="1" applyFont="1" applyBorder="1"/>
    <xf numFmtId="164" fontId="20" fillId="0" borderId="36" xfId="1" applyNumberFormat="1" applyFont="1" applyBorder="1"/>
    <xf numFmtId="164" fontId="26" fillId="0" borderId="38" xfId="1" applyFont="1" applyBorder="1" applyAlignment="1">
      <alignment horizontal="center" vertical="center"/>
    </xf>
    <xf numFmtId="164" fontId="26" fillId="0" borderId="0" xfId="1" applyFont="1" applyBorder="1"/>
    <xf numFmtId="4" fontId="26" fillId="0" borderId="41" xfId="1" applyNumberFormat="1" applyFont="1" applyBorder="1"/>
    <xf numFmtId="164" fontId="26" fillId="0" borderId="36" xfId="1" applyNumberFormat="1" applyFont="1" applyBorder="1"/>
    <xf numFmtId="164" fontId="25" fillId="0" borderId="0" xfId="1" applyFont="1" applyBorder="1" applyAlignment="1">
      <alignment horizontal="center" vertical="center"/>
    </xf>
    <xf numFmtId="164" fontId="25" fillId="0" borderId="36" xfId="1" applyNumberFormat="1" applyFont="1" applyBorder="1"/>
    <xf numFmtId="164" fontId="26" fillId="0" borderId="0" xfId="1" applyFont="1" applyBorder="1" applyAlignment="1">
      <alignment vertical="center"/>
    </xf>
    <xf numFmtId="4" fontId="25" fillId="0" borderId="41" xfId="1" applyNumberFormat="1" applyFont="1" applyBorder="1"/>
    <xf numFmtId="164" fontId="25" fillId="0" borderId="38" xfId="1" applyFont="1" applyBorder="1" applyAlignment="1">
      <alignment horizontal="center" vertical="center"/>
    </xf>
    <xf numFmtId="164" fontId="27" fillId="0" borderId="0" xfId="1" applyFont="1" applyBorder="1" applyAlignment="1">
      <alignment vertical="center"/>
    </xf>
    <xf numFmtId="164" fontId="25" fillId="0" borderId="0" xfId="1" applyFont="1" applyBorder="1" applyAlignment="1">
      <alignment vertical="center"/>
    </xf>
    <xf numFmtId="164" fontId="26" fillId="0" borderId="0" xfId="1" applyFont="1" applyBorder="1" applyAlignment="1">
      <alignment horizontal="center" vertical="center"/>
    </xf>
    <xf numFmtId="43" fontId="25" fillId="0" borderId="36" xfId="1" applyNumberFormat="1" applyFont="1" applyBorder="1"/>
    <xf numFmtId="164" fontId="26" fillId="0" borderId="0" xfId="1" applyFont="1" applyBorder="1" applyAlignment="1">
      <alignment horizontal="left" vertical="center"/>
    </xf>
    <xf numFmtId="164" fontId="25" fillId="0" borderId="0" xfId="1" applyFont="1" applyBorder="1" applyAlignment="1">
      <alignment horizontal="left" vertical="center"/>
    </xf>
    <xf numFmtId="164" fontId="20" fillId="0" borderId="0" xfId="1" applyFont="1"/>
    <xf numFmtId="0" fontId="28" fillId="0" borderId="0" xfId="7" applyFont="1" applyBorder="1" applyAlignment="1">
      <alignment vertical="center"/>
    </xf>
    <xf numFmtId="4" fontId="29" fillId="0" borderId="41" xfId="1" applyNumberFormat="1" applyFont="1" applyBorder="1"/>
    <xf numFmtId="164" fontId="30" fillId="0" borderId="42" xfId="1" applyNumberFormat="1" applyFont="1" applyBorder="1"/>
    <xf numFmtId="0" fontId="27" fillId="0" borderId="0" xfId="7" applyFont="1" applyBorder="1" applyAlignment="1">
      <alignment vertical="center"/>
    </xf>
    <xf numFmtId="0" fontId="26" fillId="0" borderId="0" xfId="7" applyFont="1" applyBorder="1" applyAlignment="1">
      <alignment horizontal="left" vertical="center"/>
    </xf>
    <xf numFmtId="0" fontId="25" fillId="0" borderId="0" xfId="7" applyFont="1" applyBorder="1" applyAlignment="1">
      <alignment horizontal="left" vertical="center"/>
    </xf>
    <xf numFmtId="164" fontId="25" fillId="0" borderId="42" xfId="1" applyNumberFormat="1" applyFont="1" applyBorder="1"/>
    <xf numFmtId="164" fontId="25" fillId="0" borderId="38" xfId="1" applyFont="1" applyBorder="1" applyAlignment="1">
      <alignment horizontal="left" vertical="center"/>
    </xf>
    <xf numFmtId="164" fontId="30" fillId="0" borderId="38" xfId="1" applyFont="1" applyBorder="1" applyAlignment="1">
      <alignment horizontal="center" vertical="center"/>
    </xf>
    <xf numFmtId="164" fontId="31" fillId="0" borderId="38" xfId="1" applyFont="1" applyBorder="1" applyAlignment="1">
      <alignment horizontal="center" vertical="center"/>
    </xf>
    <xf numFmtId="164" fontId="30" fillId="0" borderId="0" xfId="1" applyFont="1" applyBorder="1" applyAlignment="1">
      <alignment vertical="center"/>
    </xf>
    <xf numFmtId="164" fontId="20" fillId="0" borderId="0" xfId="1" applyFont="1" applyBorder="1" applyAlignment="1">
      <alignment horizontal="left" vertical="center"/>
    </xf>
    <xf numFmtId="164" fontId="32" fillId="0" borderId="38" xfId="1" applyFont="1" applyBorder="1" applyAlignment="1">
      <alignment horizontal="center" vertical="center"/>
    </xf>
    <xf numFmtId="164" fontId="32" fillId="0" borderId="0" xfId="1" applyFont="1" applyBorder="1" applyAlignment="1">
      <alignment vertical="center"/>
    </xf>
    <xf numFmtId="4" fontId="20" fillId="0" borderId="0" xfId="1" applyNumberFormat="1" applyFont="1" applyBorder="1"/>
    <xf numFmtId="164" fontId="20" fillId="0" borderId="0" xfId="1" applyNumberFormat="1" applyFont="1" applyBorder="1"/>
    <xf numFmtId="164" fontId="20" fillId="0" borderId="38" xfId="1" applyFont="1" applyBorder="1"/>
    <xf numFmtId="4" fontId="20" fillId="0" borderId="0" xfId="1" applyNumberFormat="1" applyFont="1"/>
    <xf numFmtId="164" fontId="20" fillId="0" borderId="0" xfId="1" applyNumberFormat="1" applyFont="1"/>
    <xf numFmtId="0" fontId="13" fillId="5" borderId="1" xfId="0" applyFont="1" applyFill="1" applyBorder="1" applyAlignment="1">
      <alignment vertical="top" wrapText="1"/>
    </xf>
    <xf numFmtId="0" fontId="13" fillId="3" borderId="1" xfId="0" applyFont="1" applyFill="1" applyBorder="1" applyAlignment="1">
      <alignment horizontal="right" vertical="top" wrapText="1"/>
    </xf>
    <xf numFmtId="0" fontId="33" fillId="3" borderId="2" xfId="0" applyFont="1" applyFill="1" applyBorder="1" applyAlignment="1">
      <alignment horizontal="center" vertical="top" wrapText="1"/>
    </xf>
    <xf numFmtId="0" fontId="13" fillId="3" borderId="2" xfId="0" applyFont="1" applyFill="1" applyBorder="1" applyAlignment="1">
      <alignment horizontal="right" vertical="top" wrapText="1"/>
    </xf>
    <xf numFmtId="0" fontId="13" fillId="3" borderId="1" xfId="0" applyFont="1" applyFill="1" applyBorder="1" applyAlignment="1">
      <alignment horizontal="left" vertical="top" wrapText="1"/>
    </xf>
    <xf numFmtId="0" fontId="33" fillId="3" borderId="1" xfId="0" applyFont="1" applyFill="1" applyBorder="1" applyAlignment="1">
      <alignment vertical="top" wrapText="1"/>
    </xf>
    <xf numFmtId="0" fontId="13" fillId="3" borderId="2" xfId="0" applyFont="1" applyFill="1" applyBorder="1" applyAlignment="1">
      <alignment horizontal="left" vertical="top" wrapText="1"/>
    </xf>
    <xf numFmtId="0" fontId="33" fillId="3" borderId="1" xfId="0" applyFont="1" applyFill="1" applyBorder="1" applyAlignment="1">
      <alignment horizontal="center" vertical="top" wrapText="1"/>
    </xf>
    <xf numFmtId="168" fontId="0" fillId="3" borderId="1" xfId="0" applyNumberFormat="1" applyFont="1" applyFill="1" applyBorder="1" applyAlignment="1">
      <alignment horizontal="left" vertical="top" wrapText="1"/>
    </xf>
    <xf numFmtId="0" fontId="13" fillId="5" borderId="1" xfId="0" applyFont="1" applyFill="1" applyBorder="1" applyAlignment="1">
      <alignment horizontal="left" vertical="top" wrapText="1"/>
    </xf>
    <xf numFmtId="165" fontId="13" fillId="3" borderId="24" xfId="1" applyNumberFormat="1" applyFont="1" applyFill="1" applyBorder="1" applyAlignment="1">
      <alignment horizontal="left" vertical="top"/>
    </xf>
    <xf numFmtId="165" fontId="9" fillId="3" borderId="24" xfId="1" applyNumberFormat="1" applyFont="1" applyFill="1" applyBorder="1" applyAlignment="1">
      <alignment horizontal="left" vertical="top"/>
    </xf>
    <xf numFmtId="165" fontId="23" fillId="3" borderId="23" xfId="1" applyNumberFormat="1" applyFont="1" applyFill="1" applyBorder="1" applyAlignment="1">
      <alignment vertical="top"/>
    </xf>
    <xf numFmtId="4" fontId="9" fillId="3" borderId="13" xfId="1" applyNumberFormat="1" applyFont="1" applyFill="1" applyBorder="1" applyAlignment="1">
      <alignment horizontal="right" vertical="top"/>
    </xf>
    <xf numFmtId="0" fontId="2" fillId="0" borderId="0" xfId="0" applyFont="1"/>
    <xf numFmtId="0" fontId="0" fillId="6" borderId="1" xfId="0" applyFill="1" applyBorder="1" applyAlignment="1">
      <alignment horizontal="left" vertical="top" wrapText="1"/>
    </xf>
    <xf numFmtId="0" fontId="0" fillId="6" borderId="1" xfId="0" applyFill="1" applyBorder="1" applyAlignment="1">
      <alignment vertical="top" wrapText="1"/>
    </xf>
    <xf numFmtId="167" fontId="25" fillId="0" borderId="27" xfId="1" applyNumberFormat="1" applyFont="1" applyBorder="1" applyAlignment="1">
      <alignment horizontal="center" vertical="center" wrapText="1"/>
    </xf>
    <xf numFmtId="167" fontId="25" fillId="0" borderId="28" xfId="1" applyNumberFormat="1" applyFont="1" applyBorder="1" applyAlignment="1">
      <alignment horizontal="center" vertical="center" wrapText="1"/>
    </xf>
    <xf numFmtId="164" fontId="25" fillId="7" borderId="30" xfId="1" applyFont="1" applyFill="1" applyBorder="1" applyAlignment="1">
      <alignment horizontal="center" vertical="center" wrapText="1"/>
    </xf>
    <xf numFmtId="164" fontId="25" fillId="7" borderId="34" xfId="1" applyFont="1" applyFill="1" applyBorder="1" applyAlignment="1">
      <alignment horizontal="center" vertical="center" wrapText="1"/>
    </xf>
    <xf numFmtId="164" fontId="25" fillId="7" borderId="31" xfId="1" applyFont="1" applyFill="1" applyBorder="1" applyAlignment="1">
      <alignment horizontal="center" vertical="center" wrapText="1"/>
    </xf>
    <xf numFmtId="164" fontId="25" fillId="7" borderId="32" xfId="1" applyFont="1" applyFill="1" applyBorder="1" applyAlignment="1">
      <alignment horizontal="center" vertical="center" wrapText="1"/>
    </xf>
    <xf numFmtId="164" fontId="25" fillId="7" borderId="35" xfId="1" applyFont="1" applyFill="1" applyBorder="1" applyAlignment="1">
      <alignment horizontal="center" vertical="center" wrapText="1"/>
    </xf>
    <xf numFmtId="164" fontId="25" fillId="7" borderId="36" xfId="1" applyFont="1" applyFill="1" applyBorder="1" applyAlignment="1">
      <alignment horizontal="center" vertical="center" wrapText="1"/>
    </xf>
    <xf numFmtId="0" fontId="3" fillId="0" borderId="0" xfId="0" applyFont="1" applyFill="1" applyBorder="1" applyAlignment="1">
      <alignment horizontal="center" vertical="top"/>
    </xf>
    <xf numFmtId="0" fontId="4" fillId="0" borderId="0" xfId="0" applyFont="1" applyFill="1" applyBorder="1" applyAlignment="1">
      <alignment horizontal="center" vertical="center" wrapText="1"/>
    </xf>
    <xf numFmtId="165" fontId="12" fillId="3" borderId="13" xfId="1" applyNumberFormat="1" applyFont="1" applyFill="1" applyBorder="1" applyAlignment="1">
      <alignment horizontal="left" vertical="top"/>
    </xf>
    <xf numFmtId="165" fontId="12" fillId="3" borderId="24" xfId="1" applyNumberFormat="1" applyFont="1" applyFill="1" applyBorder="1" applyAlignment="1">
      <alignment horizontal="left" vertical="top"/>
    </xf>
    <xf numFmtId="0" fontId="0" fillId="3" borderId="13" xfId="0" applyFont="1" applyFill="1" applyBorder="1" applyAlignment="1">
      <alignment horizontal="center" vertical="top" wrapText="1"/>
    </xf>
    <xf numFmtId="0" fontId="0" fillId="3" borderId="14" xfId="0" applyFont="1" applyFill="1" applyBorder="1" applyAlignment="1">
      <alignment horizontal="center" vertical="top" wrapText="1"/>
    </xf>
    <xf numFmtId="0" fontId="0" fillId="3" borderId="15" xfId="0" applyFont="1" applyFill="1" applyBorder="1" applyAlignment="1">
      <alignment horizontal="center" vertical="top" wrapText="1"/>
    </xf>
    <xf numFmtId="165" fontId="9" fillId="3" borderId="13" xfId="1" applyNumberFormat="1" applyFont="1" applyFill="1" applyBorder="1" applyAlignment="1">
      <alignment horizontal="center" vertical="top"/>
    </xf>
    <xf numFmtId="165" fontId="9" fillId="3" borderId="14" xfId="1" applyNumberFormat="1" applyFont="1" applyFill="1" applyBorder="1" applyAlignment="1">
      <alignment horizontal="center" vertical="top"/>
    </xf>
    <xf numFmtId="165" fontId="9" fillId="3" borderId="24" xfId="1" applyNumberFormat="1" applyFont="1" applyFill="1" applyBorder="1" applyAlignment="1">
      <alignment horizontal="center" vertical="top"/>
    </xf>
    <xf numFmtId="165" fontId="12" fillId="3" borderId="22" xfId="1" applyNumberFormat="1" applyFont="1" applyFill="1" applyBorder="1" applyAlignment="1">
      <alignment horizontal="left" vertical="top"/>
    </xf>
    <xf numFmtId="165" fontId="12" fillId="3" borderId="23" xfId="1" applyNumberFormat="1" applyFont="1" applyFill="1" applyBorder="1" applyAlignment="1">
      <alignment horizontal="left" vertical="top"/>
    </xf>
    <xf numFmtId="0" fontId="6" fillId="0" borderId="0" xfId="2" applyFont="1" applyBorder="1" applyAlignment="1">
      <alignment horizontal="center"/>
    </xf>
    <xf numFmtId="0" fontId="0" fillId="3" borderId="10" xfId="0" applyFont="1" applyFill="1" applyBorder="1" applyAlignment="1">
      <alignment horizontal="center" vertical="top" wrapText="1"/>
    </xf>
    <xf numFmtId="0" fontId="0" fillId="3" borderId="11" xfId="0" applyFont="1" applyFill="1" applyBorder="1" applyAlignment="1">
      <alignment horizontal="center" vertical="top" wrapText="1"/>
    </xf>
    <xf numFmtId="0" fontId="0" fillId="3" borderId="12" xfId="0" applyFont="1" applyFill="1" applyBorder="1" applyAlignment="1">
      <alignment horizontal="center" vertical="top" wrapText="1"/>
    </xf>
  </cellXfs>
  <cellStyles count="10">
    <cellStyle name="Comma" xfId="1" builtinId="3"/>
    <cellStyle name="Comma 2" xfId="6" xr:uid="{00000000-0005-0000-0000-000001000000}"/>
    <cellStyle name="Comma 3 6" xfId="7" xr:uid="{00000000-0005-0000-0000-000002000000}"/>
    <cellStyle name="Comma 7" xfId="8" xr:uid="{00000000-0005-0000-0000-000003000000}"/>
    <cellStyle name="Comma 8 2" xfId="3" xr:uid="{00000000-0005-0000-0000-000004000000}"/>
    <cellStyle name="Normal" xfId="0" builtinId="0"/>
    <cellStyle name="Normal 10" xfId="2" xr:uid="{00000000-0005-0000-0000-000006000000}"/>
    <cellStyle name="Normal 2" xfId="9" xr:uid="{00000000-0005-0000-0000-000007000000}"/>
    <cellStyle name="Normal 2 3" xfId="5" xr:uid="{00000000-0005-0000-0000-000008000000}"/>
    <cellStyle name="Normal_TBILL6 2" xfId="4"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UNICEF/Copy%20of%20Meheba%20Borehole%20Schemes%20BOQ%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nd Total Summary"/>
      <sheetName val="P&amp;G_Meheba_P&amp;G"/>
      <sheetName val="A_Shilenda"/>
      <sheetName val="B_Meheba_Primary Sch"/>
      <sheetName val="C_Meheba A RHC"/>
      <sheetName val="D_Meheba Inter B Day"/>
      <sheetName val="E_Meheba C Primary Sch"/>
      <sheetName val="F_Meheba D Basic Sch"/>
      <sheetName val="G_Meheba Kananga Primary Sch"/>
      <sheetName val="H_Meheba Kayonge Basic Sch"/>
      <sheetName val="I-Meheba Boarding Sch"/>
      <sheetName val="J-Meheba B Inter Primary Sch"/>
      <sheetName val="K-Lumwana D Hospital"/>
      <sheetName val="L-Meheba F Primary Sch"/>
      <sheetName val="M-Kananga (RHC)"/>
      <sheetName val="N-Meheba B (RHC)"/>
      <sheetName val="O-Meheba D (RHC)"/>
      <sheetName val="P-Transit Centre(TC 36)"/>
    </sheetNames>
    <sheetDataSet>
      <sheetData sheetId="0" refreshError="1"/>
      <sheetData sheetId="1" refreshError="1">
        <row r="7">
          <cell r="B7" t="str">
            <v xml:space="preserve">Bill No.P&amp;G: </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D80"/>
  <sheetViews>
    <sheetView view="pageBreakPreview" topLeftCell="A7" zoomScaleNormal="100" zoomScaleSheetLayoutView="100" workbookViewId="0">
      <selection activeCell="A32" sqref="A32"/>
    </sheetView>
  </sheetViews>
  <sheetFormatPr defaultRowHeight="15"/>
  <cols>
    <col min="1" max="1" width="18.85546875" style="152" customWidth="1"/>
    <col min="2" max="2" width="58.28515625" style="135" customWidth="1"/>
    <col min="3" max="3" width="25.28515625" style="153" customWidth="1"/>
    <col min="4" max="4" width="25.7109375" style="154" customWidth="1"/>
    <col min="257" max="257" width="18.85546875" customWidth="1"/>
    <col min="258" max="258" width="58.28515625" customWidth="1"/>
    <col min="259" max="259" width="25.28515625" customWidth="1"/>
    <col min="260" max="260" width="25.7109375" customWidth="1"/>
    <col min="513" max="513" width="18.85546875" customWidth="1"/>
    <col min="514" max="514" width="58.28515625" customWidth="1"/>
    <col min="515" max="515" width="25.28515625" customWidth="1"/>
    <col min="516" max="516" width="25.7109375" customWidth="1"/>
    <col min="769" max="769" width="18.85546875" customWidth="1"/>
    <col min="770" max="770" width="58.28515625" customWidth="1"/>
    <col min="771" max="771" width="25.28515625" customWidth="1"/>
    <col min="772" max="772" width="25.7109375" customWidth="1"/>
    <col min="1025" max="1025" width="18.85546875" customWidth="1"/>
    <col min="1026" max="1026" width="58.28515625" customWidth="1"/>
    <col min="1027" max="1027" width="25.28515625" customWidth="1"/>
    <col min="1028" max="1028" width="25.7109375" customWidth="1"/>
    <col min="1281" max="1281" width="18.85546875" customWidth="1"/>
    <col min="1282" max="1282" width="58.28515625" customWidth="1"/>
    <col min="1283" max="1283" width="25.28515625" customWidth="1"/>
    <col min="1284" max="1284" width="25.7109375" customWidth="1"/>
    <col min="1537" max="1537" width="18.85546875" customWidth="1"/>
    <col min="1538" max="1538" width="58.28515625" customWidth="1"/>
    <col min="1539" max="1539" width="25.28515625" customWidth="1"/>
    <col min="1540" max="1540" width="25.7109375" customWidth="1"/>
    <col min="1793" max="1793" width="18.85546875" customWidth="1"/>
    <col min="1794" max="1794" width="58.28515625" customWidth="1"/>
    <col min="1795" max="1795" width="25.28515625" customWidth="1"/>
    <col min="1796" max="1796" width="25.7109375" customWidth="1"/>
    <col min="2049" max="2049" width="18.85546875" customWidth="1"/>
    <col min="2050" max="2050" width="58.28515625" customWidth="1"/>
    <col min="2051" max="2051" width="25.28515625" customWidth="1"/>
    <col min="2052" max="2052" width="25.7109375" customWidth="1"/>
    <col min="2305" max="2305" width="18.85546875" customWidth="1"/>
    <col min="2306" max="2306" width="58.28515625" customWidth="1"/>
    <col min="2307" max="2307" width="25.28515625" customWidth="1"/>
    <col min="2308" max="2308" width="25.7109375" customWidth="1"/>
    <col min="2561" max="2561" width="18.85546875" customWidth="1"/>
    <col min="2562" max="2562" width="58.28515625" customWidth="1"/>
    <col min="2563" max="2563" width="25.28515625" customWidth="1"/>
    <col min="2564" max="2564" width="25.7109375" customWidth="1"/>
    <col min="2817" max="2817" width="18.85546875" customWidth="1"/>
    <col min="2818" max="2818" width="58.28515625" customWidth="1"/>
    <col min="2819" max="2819" width="25.28515625" customWidth="1"/>
    <col min="2820" max="2820" width="25.7109375" customWidth="1"/>
    <col min="3073" max="3073" width="18.85546875" customWidth="1"/>
    <col min="3074" max="3074" width="58.28515625" customWidth="1"/>
    <col min="3075" max="3075" width="25.28515625" customWidth="1"/>
    <col min="3076" max="3076" width="25.7109375" customWidth="1"/>
    <col min="3329" max="3329" width="18.85546875" customWidth="1"/>
    <col min="3330" max="3330" width="58.28515625" customWidth="1"/>
    <col min="3331" max="3331" width="25.28515625" customWidth="1"/>
    <col min="3332" max="3332" width="25.7109375" customWidth="1"/>
    <col min="3585" max="3585" width="18.85546875" customWidth="1"/>
    <col min="3586" max="3586" width="58.28515625" customWidth="1"/>
    <col min="3587" max="3587" width="25.28515625" customWidth="1"/>
    <col min="3588" max="3588" width="25.7109375" customWidth="1"/>
    <col min="3841" max="3841" width="18.85546875" customWidth="1"/>
    <col min="3842" max="3842" width="58.28515625" customWidth="1"/>
    <col min="3843" max="3843" width="25.28515625" customWidth="1"/>
    <col min="3844" max="3844" width="25.7109375" customWidth="1"/>
    <col min="4097" max="4097" width="18.85546875" customWidth="1"/>
    <col min="4098" max="4098" width="58.28515625" customWidth="1"/>
    <col min="4099" max="4099" width="25.28515625" customWidth="1"/>
    <col min="4100" max="4100" width="25.7109375" customWidth="1"/>
    <col min="4353" max="4353" width="18.85546875" customWidth="1"/>
    <col min="4354" max="4354" width="58.28515625" customWidth="1"/>
    <col min="4355" max="4355" width="25.28515625" customWidth="1"/>
    <col min="4356" max="4356" width="25.7109375" customWidth="1"/>
    <col min="4609" max="4609" width="18.85546875" customWidth="1"/>
    <col min="4610" max="4610" width="58.28515625" customWidth="1"/>
    <col min="4611" max="4611" width="25.28515625" customWidth="1"/>
    <col min="4612" max="4612" width="25.7109375" customWidth="1"/>
    <col min="4865" max="4865" width="18.85546875" customWidth="1"/>
    <col min="4866" max="4866" width="58.28515625" customWidth="1"/>
    <col min="4867" max="4867" width="25.28515625" customWidth="1"/>
    <col min="4868" max="4868" width="25.7109375" customWidth="1"/>
    <col min="5121" max="5121" width="18.85546875" customWidth="1"/>
    <col min="5122" max="5122" width="58.28515625" customWidth="1"/>
    <col min="5123" max="5123" width="25.28515625" customWidth="1"/>
    <col min="5124" max="5124" width="25.7109375" customWidth="1"/>
    <col min="5377" max="5377" width="18.85546875" customWidth="1"/>
    <col min="5378" max="5378" width="58.28515625" customWidth="1"/>
    <col min="5379" max="5379" width="25.28515625" customWidth="1"/>
    <col min="5380" max="5380" width="25.7109375" customWidth="1"/>
    <col min="5633" max="5633" width="18.85546875" customWidth="1"/>
    <col min="5634" max="5634" width="58.28515625" customWidth="1"/>
    <col min="5635" max="5635" width="25.28515625" customWidth="1"/>
    <col min="5636" max="5636" width="25.7109375" customWidth="1"/>
    <col min="5889" max="5889" width="18.85546875" customWidth="1"/>
    <col min="5890" max="5890" width="58.28515625" customWidth="1"/>
    <col min="5891" max="5891" width="25.28515625" customWidth="1"/>
    <col min="5892" max="5892" width="25.7109375" customWidth="1"/>
    <col min="6145" max="6145" width="18.85546875" customWidth="1"/>
    <col min="6146" max="6146" width="58.28515625" customWidth="1"/>
    <col min="6147" max="6147" width="25.28515625" customWidth="1"/>
    <col min="6148" max="6148" width="25.7109375" customWidth="1"/>
    <col min="6401" max="6401" width="18.85546875" customWidth="1"/>
    <col min="6402" max="6402" width="58.28515625" customWidth="1"/>
    <col min="6403" max="6403" width="25.28515625" customWidth="1"/>
    <col min="6404" max="6404" width="25.7109375" customWidth="1"/>
    <col min="6657" max="6657" width="18.85546875" customWidth="1"/>
    <col min="6658" max="6658" width="58.28515625" customWidth="1"/>
    <col min="6659" max="6659" width="25.28515625" customWidth="1"/>
    <col min="6660" max="6660" width="25.7109375" customWidth="1"/>
    <col min="6913" max="6913" width="18.85546875" customWidth="1"/>
    <col min="6914" max="6914" width="58.28515625" customWidth="1"/>
    <col min="6915" max="6915" width="25.28515625" customWidth="1"/>
    <col min="6916" max="6916" width="25.7109375" customWidth="1"/>
    <col min="7169" max="7169" width="18.85546875" customWidth="1"/>
    <col min="7170" max="7170" width="58.28515625" customWidth="1"/>
    <col min="7171" max="7171" width="25.28515625" customWidth="1"/>
    <col min="7172" max="7172" width="25.7109375" customWidth="1"/>
    <col min="7425" max="7425" width="18.85546875" customWidth="1"/>
    <col min="7426" max="7426" width="58.28515625" customWidth="1"/>
    <col min="7427" max="7427" width="25.28515625" customWidth="1"/>
    <col min="7428" max="7428" width="25.7109375" customWidth="1"/>
    <col min="7681" max="7681" width="18.85546875" customWidth="1"/>
    <col min="7682" max="7682" width="58.28515625" customWidth="1"/>
    <col min="7683" max="7683" width="25.28515625" customWidth="1"/>
    <col min="7684" max="7684" width="25.7109375" customWidth="1"/>
    <col min="7937" max="7937" width="18.85546875" customWidth="1"/>
    <col min="7938" max="7938" width="58.28515625" customWidth="1"/>
    <col min="7939" max="7939" width="25.28515625" customWidth="1"/>
    <col min="7940" max="7940" width="25.7109375" customWidth="1"/>
    <col min="8193" max="8193" width="18.85546875" customWidth="1"/>
    <col min="8194" max="8194" width="58.28515625" customWidth="1"/>
    <col min="8195" max="8195" width="25.28515625" customWidth="1"/>
    <col min="8196" max="8196" width="25.7109375" customWidth="1"/>
    <col min="8449" max="8449" width="18.85546875" customWidth="1"/>
    <col min="8450" max="8450" width="58.28515625" customWidth="1"/>
    <col min="8451" max="8451" width="25.28515625" customWidth="1"/>
    <col min="8452" max="8452" width="25.7109375" customWidth="1"/>
    <col min="8705" max="8705" width="18.85546875" customWidth="1"/>
    <col min="8706" max="8706" width="58.28515625" customWidth="1"/>
    <col min="8707" max="8707" width="25.28515625" customWidth="1"/>
    <col min="8708" max="8708" width="25.7109375" customWidth="1"/>
    <col min="8961" max="8961" width="18.85546875" customWidth="1"/>
    <col min="8962" max="8962" width="58.28515625" customWidth="1"/>
    <col min="8963" max="8963" width="25.28515625" customWidth="1"/>
    <col min="8964" max="8964" width="25.7109375" customWidth="1"/>
    <col min="9217" max="9217" width="18.85546875" customWidth="1"/>
    <col min="9218" max="9218" width="58.28515625" customWidth="1"/>
    <col min="9219" max="9219" width="25.28515625" customWidth="1"/>
    <col min="9220" max="9220" width="25.7109375" customWidth="1"/>
    <col min="9473" max="9473" width="18.85546875" customWidth="1"/>
    <col min="9474" max="9474" width="58.28515625" customWidth="1"/>
    <col min="9475" max="9475" width="25.28515625" customWidth="1"/>
    <col min="9476" max="9476" width="25.7109375" customWidth="1"/>
    <col min="9729" max="9729" width="18.85546875" customWidth="1"/>
    <col min="9730" max="9730" width="58.28515625" customWidth="1"/>
    <col min="9731" max="9731" width="25.28515625" customWidth="1"/>
    <col min="9732" max="9732" width="25.7109375" customWidth="1"/>
    <col min="9985" max="9985" width="18.85546875" customWidth="1"/>
    <col min="9986" max="9986" width="58.28515625" customWidth="1"/>
    <col min="9987" max="9987" width="25.28515625" customWidth="1"/>
    <col min="9988" max="9988" width="25.7109375" customWidth="1"/>
    <col min="10241" max="10241" width="18.85546875" customWidth="1"/>
    <col min="10242" max="10242" width="58.28515625" customWidth="1"/>
    <col min="10243" max="10243" width="25.28515625" customWidth="1"/>
    <col min="10244" max="10244" width="25.7109375" customWidth="1"/>
    <col min="10497" max="10497" width="18.85546875" customWidth="1"/>
    <col min="10498" max="10498" width="58.28515625" customWidth="1"/>
    <col min="10499" max="10499" width="25.28515625" customWidth="1"/>
    <col min="10500" max="10500" width="25.7109375" customWidth="1"/>
    <col min="10753" max="10753" width="18.85546875" customWidth="1"/>
    <col min="10754" max="10754" width="58.28515625" customWidth="1"/>
    <col min="10755" max="10755" width="25.28515625" customWidth="1"/>
    <col min="10756" max="10756" width="25.7109375" customWidth="1"/>
    <col min="11009" max="11009" width="18.85546875" customWidth="1"/>
    <col min="11010" max="11010" width="58.28515625" customWidth="1"/>
    <col min="11011" max="11011" width="25.28515625" customWidth="1"/>
    <col min="11012" max="11012" width="25.7109375" customWidth="1"/>
    <col min="11265" max="11265" width="18.85546875" customWidth="1"/>
    <col min="11266" max="11266" width="58.28515625" customWidth="1"/>
    <col min="11267" max="11267" width="25.28515625" customWidth="1"/>
    <col min="11268" max="11268" width="25.7109375" customWidth="1"/>
    <col min="11521" max="11521" width="18.85546875" customWidth="1"/>
    <col min="11522" max="11522" width="58.28515625" customWidth="1"/>
    <col min="11523" max="11523" width="25.28515625" customWidth="1"/>
    <col min="11524" max="11524" width="25.7109375" customWidth="1"/>
    <col min="11777" max="11777" width="18.85546875" customWidth="1"/>
    <col min="11778" max="11778" width="58.28515625" customWidth="1"/>
    <col min="11779" max="11779" width="25.28515625" customWidth="1"/>
    <col min="11780" max="11780" width="25.7109375" customWidth="1"/>
    <col min="12033" max="12033" width="18.85546875" customWidth="1"/>
    <col min="12034" max="12034" width="58.28515625" customWidth="1"/>
    <col min="12035" max="12035" width="25.28515625" customWidth="1"/>
    <col min="12036" max="12036" width="25.7109375" customWidth="1"/>
    <col min="12289" max="12289" width="18.85546875" customWidth="1"/>
    <col min="12290" max="12290" width="58.28515625" customWidth="1"/>
    <col min="12291" max="12291" width="25.28515625" customWidth="1"/>
    <col min="12292" max="12292" width="25.7109375" customWidth="1"/>
    <col min="12545" max="12545" width="18.85546875" customWidth="1"/>
    <col min="12546" max="12546" width="58.28515625" customWidth="1"/>
    <col min="12547" max="12547" width="25.28515625" customWidth="1"/>
    <col min="12548" max="12548" width="25.7109375" customWidth="1"/>
    <col min="12801" max="12801" width="18.85546875" customWidth="1"/>
    <col min="12802" max="12802" width="58.28515625" customWidth="1"/>
    <col min="12803" max="12803" width="25.28515625" customWidth="1"/>
    <col min="12804" max="12804" width="25.7109375" customWidth="1"/>
    <col min="13057" max="13057" width="18.85546875" customWidth="1"/>
    <col min="13058" max="13058" width="58.28515625" customWidth="1"/>
    <col min="13059" max="13059" width="25.28515625" customWidth="1"/>
    <col min="13060" max="13060" width="25.7109375" customWidth="1"/>
    <col min="13313" max="13313" width="18.85546875" customWidth="1"/>
    <col min="13314" max="13314" width="58.28515625" customWidth="1"/>
    <col min="13315" max="13315" width="25.28515625" customWidth="1"/>
    <col min="13316" max="13316" width="25.7109375" customWidth="1"/>
    <col min="13569" max="13569" width="18.85546875" customWidth="1"/>
    <col min="13570" max="13570" width="58.28515625" customWidth="1"/>
    <col min="13571" max="13571" width="25.28515625" customWidth="1"/>
    <col min="13572" max="13572" width="25.7109375" customWidth="1"/>
    <col min="13825" max="13825" width="18.85546875" customWidth="1"/>
    <col min="13826" max="13826" width="58.28515625" customWidth="1"/>
    <col min="13827" max="13827" width="25.28515625" customWidth="1"/>
    <col min="13828" max="13828" width="25.7109375" customWidth="1"/>
    <col min="14081" max="14081" width="18.85546875" customWidth="1"/>
    <col min="14082" max="14082" width="58.28515625" customWidth="1"/>
    <col min="14083" max="14083" width="25.28515625" customWidth="1"/>
    <col min="14084" max="14084" width="25.7109375" customWidth="1"/>
    <col min="14337" max="14337" width="18.85546875" customWidth="1"/>
    <col min="14338" max="14338" width="58.28515625" customWidth="1"/>
    <col min="14339" max="14339" width="25.28515625" customWidth="1"/>
    <col min="14340" max="14340" width="25.7109375" customWidth="1"/>
    <col min="14593" max="14593" width="18.85546875" customWidth="1"/>
    <col min="14594" max="14594" width="58.28515625" customWidth="1"/>
    <col min="14595" max="14595" width="25.28515625" customWidth="1"/>
    <col min="14596" max="14596" width="25.7109375" customWidth="1"/>
    <col min="14849" max="14849" width="18.85546875" customWidth="1"/>
    <col min="14850" max="14850" width="58.28515625" customWidth="1"/>
    <col min="14851" max="14851" width="25.28515625" customWidth="1"/>
    <col min="14852" max="14852" width="25.7109375" customWidth="1"/>
    <col min="15105" max="15105" width="18.85546875" customWidth="1"/>
    <col min="15106" max="15106" width="58.28515625" customWidth="1"/>
    <col min="15107" max="15107" width="25.28515625" customWidth="1"/>
    <col min="15108" max="15108" width="25.7109375" customWidth="1"/>
    <col min="15361" max="15361" width="18.85546875" customWidth="1"/>
    <col min="15362" max="15362" width="58.28515625" customWidth="1"/>
    <col min="15363" max="15363" width="25.28515625" customWidth="1"/>
    <col min="15364" max="15364" width="25.7109375" customWidth="1"/>
    <col min="15617" max="15617" width="18.85546875" customWidth="1"/>
    <col min="15618" max="15618" width="58.28515625" customWidth="1"/>
    <col min="15619" max="15619" width="25.28515625" customWidth="1"/>
    <col min="15620" max="15620" width="25.7109375" customWidth="1"/>
    <col min="15873" max="15873" width="18.85546875" customWidth="1"/>
    <col min="15874" max="15874" width="58.28515625" customWidth="1"/>
    <col min="15875" max="15875" width="25.28515625" customWidth="1"/>
    <col min="15876" max="15876" width="25.7109375" customWidth="1"/>
    <col min="16129" max="16129" width="18.85546875" customWidth="1"/>
    <col min="16130" max="16130" width="58.28515625" customWidth="1"/>
    <col min="16131" max="16131" width="25.28515625" customWidth="1"/>
    <col min="16132" max="16132" width="25.7109375" customWidth="1"/>
  </cols>
  <sheetData>
    <row r="1" spans="1:4" ht="15.75" customHeight="1" thickBot="1">
      <c r="A1" s="98"/>
      <c r="B1" s="172" t="s">
        <v>138</v>
      </c>
      <c r="C1" s="173"/>
      <c r="D1" s="110" t="s">
        <v>122</v>
      </c>
    </row>
    <row r="2" spans="1:4" ht="15.75" thickBot="1">
      <c r="A2" s="174" t="s">
        <v>123</v>
      </c>
      <c r="B2" s="176" t="s">
        <v>124</v>
      </c>
      <c r="C2" s="177"/>
      <c r="D2" s="111" t="s">
        <v>125</v>
      </c>
    </row>
    <row r="3" spans="1:4" ht="15.75" thickBot="1">
      <c r="A3" s="175"/>
      <c r="B3" s="178"/>
      <c r="C3" s="179"/>
      <c r="D3" s="112" t="s">
        <v>126</v>
      </c>
    </row>
    <row r="4" spans="1:4">
      <c r="A4" s="113"/>
      <c r="B4" s="114"/>
      <c r="C4" s="115"/>
      <c r="D4" s="116"/>
    </row>
    <row r="5" spans="1:4">
      <c r="A5" s="113"/>
      <c r="B5" s="117"/>
      <c r="C5" s="118"/>
      <c r="D5" s="119"/>
    </row>
    <row r="6" spans="1:4">
      <c r="A6" s="120"/>
      <c r="B6" s="121"/>
      <c r="C6" s="122"/>
      <c r="D6" s="123"/>
    </row>
    <row r="7" spans="1:4">
      <c r="A7" s="120"/>
      <c r="B7" s="124" t="s">
        <v>127</v>
      </c>
      <c r="C7" s="122"/>
      <c r="D7" s="123"/>
    </row>
    <row r="8" spans="1:4">
      <c r="A8" s="120"/>
      <c r="B8" s="121"/>
      <c r="C8" s="122"/>
      <c r="D8" s="123"/>
    </row>
    <row r="9" spans="1:4">
      <c r="A9" s="120"/>
      <c r="B9" s="121"/>
      <c r="C9" s="122"/>
      <c r="D9" s="125"/>
    </row>
    <row r="10" spans="1:4">
      <c r="A10" s="120"/>
      <c r="B10" s="124" t="s">
        <v>128</v>
      </c>
      <c r="C10" s="122"/>
      <c r="D10" s="125"/>
    </row>
    <row r="11" spans="1:4">
      <c r="A11" s="120"/>
      <c r="B11" s="126"/>
      <c r="C11" s="127"/>
      <c r="D11" s="125"/>
    </row>
    <row r="12" spans="1:4">
      <c r="A12" s="128" t="str">
        <f>'[1]P&amp;G_Meheba_P&amp;G'!B7</f>
        <v xml:space="preserve">Bill No.P&amp;G: </v>
      </c>
      <c r="B12" s="129" t="s">
        <v>129</v>
      </c>
      <c r="C12" s="127"/>
      <c r="D12" s="125">
        <f>'P&amp;Gs'!G20</f>
        <v>220000</v>
      </c>
    </row>
    <row r="13" spans="1:4">
      <c r="A13" s="128"/>
      <c r="B13" s="129"/>
      <c r="C13" s="127"/>
      <c r="D13" s="125"/>
    </row>
    <row r="14" spans="1:4">
      <c r="A14" s="128" t="str">
        <f>'Mayukwayukwa Brd Sch'!B6</f>
        <v xml:space="preserve">Bill No. SCH1: </v>
      </c>
      <c r="B14" s="130" t="str">
        <f>'Mayukwayukwa Brd Sch'!B5:G5</f>
        <v>Mayukwayukwa Boarding School</v>
      </c>
      <c r="C14" s="127"/>
      <c r="D14" s="125">
        <f>'Mayukwayukwa Brd Sch'!G91</f>
        <v>0</v>
      </c>
    </row>
    <row r="15" spans="1:4">
      <c r="A15" s="128"/>
      <c r="B15" s="131"/>
      <c r="C15" s="122"/>
      <c r="D15" s="123"/>
    </row>
    <row r="16" spans="1:4">
      <c r="A16" s="128" t="str">
        <f>'Shibanga Pr Sch'!B6</f>
        <v xml:space="preserve">Bill No. SCH2: </v>
      </c>
      <c r="B16" s="130" t="str">
        <f>'Shibanga Pr Sch'!B5:G5</f>
        <v>Shibanga Primary School</v>
      </c>
      <c r="C16" s="122"/>
      <c r="D16" s="132">
        <f>'Shibanga Pr Sch'!G105</f>
        <v>0</v>
      </c>
    </row>
    <row r="17" spans="1:4">
      <c r="A17" s="128"/>
      <c r="B17" s="133"/>
      <c r="C17" s="122"/>
      <c r="D17" s="123"/>
    </row>
    <row r="18" spans="1:4">
      <c r="A18" s="128" t="str">
        <f>'Kabuba Community School'!B6</f>
        <v xml:space="preserve">Bill No. SCH4: </v>
      </c>
      <c r="B18" s="130" t="str">
        <f>'Namishakishi Sch &amp; Mket'!B5:G5</f>
        <v>Namishakishi Primary School &amp; Market</v>
      </c>
      <c r="C18" s="127"/>
      <c r="D18" s="125">
        <f>'Namishakishi Sch &amp; Mket'!G106</f>
        <v>0</v>
      </c>
    </row>
    <row r="19" spans="1:4">
      <c r="A19" s="128"/>
      <c r="B19" s="133"/>
      <c r="C19" s="122"/>
      <c r="D19" s="125"/>
    </row>
    <row r="20" spans="1:4">
      <c r="A20" s="128" t="str">
        <f>'Mayukwayukwa Upper and Lower'!B6</f>
        <v xml:space="preserve">Bill No. SCH6: </v>
      </c>
      <c r="B20" s="130" t="str">
        <f>'Kabuba Community School'!B5:G5</f>
        <v>Kabuba Community School</v>
      </c>
      <c r="C20" s="122"/>
      <c r="D20" s="125">
        <f>'Kabuba Community School'!G107</f>
        <v>0</v>
      </c>
    </row>
    <row r="21" spans="1:4">
      <c r="A21" s="128"/>
      <c r="B21" s="133"/>
      <c r="C21" s="122"/>
      <c r="D21" s="125"/>
    </row>
    <row r="22" spans="1:4">
      <c r="A22" s="128" t="str">
        <f>'Mayukwayukwa Upper and Lower'!B6</f>
        <v xml:space="preserve">Bill No. SCH6: </v>
      </c>
      <c r="B22" s="130" t="str">
        <f>'Mayukwayukwa Upper and Lower'!B5:G5</f>
        <v>Mayukwayukwa Upper and Lower Schools</v>
      </c>
      <c r="C22" s="122"/>
      <c r="D22" s="125">
        <f>'Kabuba Community School'!G110</f>
        <v>0</v>
      </c>
    </row>
    <row r="23" spans="1:4">
      <c r="A23" s="128"/>
      <c r="B23" s="133"/>
      <c r="C23" s="122"/>
      <c r="D23" s="125"/>
    </row>
    <row r="24" spans="1:4">
      <c r="A24" s="128" t="str">
        <f>'Mayukwayukwa RHC 1'!B6</f>
        <v xml:space="preserve">Bill No. HC1: </v>
      </c>
      <c r="B24" s="130" t="str">
        <f>'Mayukwayukwa RHC 1'!B5:G5</f>
        <v>Mayukwayukwa RHC 1</v>
      </c>
      <c r="C24" s="122"/>
      <c r="D24" s="125">
        <f>'Mayukwayukwa RHC 1'!G105</f>
        <v>0</v>
      </c>
    </row>
    <row r="25" spans="1:4">
      <c r="A25" s="128"/>
      <c r="B25" s="130"/>
      <c r="C25" s="122"/>
      <c r="D25" s="125"/>
    </row>
    <row r="26" spans="1:4">
      <c r="A26" s="128" t="str">
        <f>'Mayukwayukwa RHC 2'!B6</f>
        <v xml:space="preserve">Bill No. HC2: </v>
      </c>
      <c r="B26" s="130" t="str">
        <f>'Mayukwayukwa RHC 2'!B5:G5</f>
        <v>Mayukwayukwa RHC 2</v>
      </c>
      <c r="C26" s="122"/>
      <c r="D26" s="125">
        <f>'Mayukwayukwa RHC 2'!G108</f>
        <v>0</v>
      </c>
    </row>
    <row r="27" spans="1:4">
      <c r="A27" s="128"/>
      <c r="B27" s="133"/>
      <c r="C27" s="122"/>
      <c r="D27" s="125"/>
    </row>
    <row r="28" spans="1:4">
      <c r="A28" s="128" t="str">
        <f>'Mushilu RHC'!B6</f>
        <v xml:space="preserve">Bill No. HC3: </v>
      </c>
      <c r="B28" s="130" t="str">
        <f>'Mushilu RHC'!B5:G5</f>
        <v>Mushilu RHC</v>
      </c>
      <c r="C28" s="122"/>
      <c r="D28" s="125">
        <f>'Mushilu RHC'!G107</f>
        <v>0</v>
      </c>
    </row>
    <row r="29" spans="1:4">
      <c r="A29" s="128"/>
      <c r="B29" s="130"/>
      <c r="C29" s="122"/>
      <c r="D29" s="125"/>
    </row>
    <row r="30" spans="1:4">
      <c r="A30" s="128" t="str">
        <f>'Kakula RHC'!B6</f>
        <v xml:space="preserve">Bill No. HC4: </v>
      </c>
      <c r="B30" s="130" t="str">
        <f>'Kakula RHC'!B5:G5</f>
        <v>Kakula RHC</v>
      </c>
      <c r="C30" s="122"/>
      <c r="D30" s="125">
        <f>'Kakula RHC'!G110</f>
        <v>0</v>
      </c>
    </row>
    <row r="31" spans="1:4">
      <c r="A31" s="128"/>
      <c r="B31" s="130"/>
      <c r="C31" s="122"/>
      <c r="D31" s="125"/>
    </row>
    <row r="32" spans="1:4">
      <c r="A32" s="128" t="str">
        <f>'Mayukwayukwa TC'!B6</f>
        <v xml:space="preserve">Bill No. TC1: </v>
      </c>
      <c r="B32" s="130" t="str">
        <f>'Mayukwayukwa TC'!B5:G5</f>
        <v>Mayukwayukwa Transit Centre</v>
      </c>
      <c r="C32" s="122"/>
      <c r="D32" s="125">
        <f>'Mayukwayukwa TC'!G108</f>
        <v>0</v>
      </c>
    </row>
    <row r="33" spans="1:4">
      <c r="A33" s="128"/>
      <c r="B33" s="130"/>
      <c r="C33" s="122"/>
      <c r="D33" s="125"/>
    </row>
    <row r="34" spans="1:4">
      <c r="A34" s="128"/>
      <c r="B34" s="130"/>
      <c r="C34" s="122"/>
      <c r="D34" s="125"/>
    </row>
    <row r="35" spans="1:4">
      <c r="A35" s="128"/>
      <c r="B35" s="134"/>
      <c r="C35" s="122"/>
      <c r="D35" s="125"/>
    </row>
    <row r="36" spans="1:4" ht="15.75" thickBot="1">
      <c r="A36" s="128"/>
      <c r="C36" s="122"/>
      <c r="D36" s="125"/>
    </row>
    <row r="37" spans="1:4" ht="16.5" thickBot="1">
      <c r="A37" s="120"/>
      <c r="B37" s="136" t="s">
        <v>130</v>
      </c>
      <c r="C37" s="137"/>
      <c r="D37" s="138">
        <f>SUM(D12:D36)</f>
        <v>220000</v>
      </c>
    </row>
    <row r="38" spans="1:4">
      <c r="A38" s="120"/>
      <c r="B38" s="139"/>
      <c r="C38" s="122"/>
      <c r="D38" s="123"/>
    </row>
    <row r="39" spans="1:4" ht="15.75" thickBot="1">
      <c r="A39" s="120"/>
      <c r="B39" s="140"/>
      <c r="C39" s="122"/>
      <c r="D39" s="123"/>
    </row>
    <row r="40" spans="1:4" ht="15.75" thickBot="1">
      <c r="A40" s="120"/>
      <c r="B40" s="141" t="s">
        <v>131</v>
      </c>
      <c r="C40" s="122"/>
      <c r="D40" s="142">
        <f>D37*0.1</f>
        <v>22000</v>
      </c>
    </row>
    <row r="41" spans="1:4" ht="15.75" thickBot="1">
      <c r="A41" s="120"/>
      <c r="B41" s="140"/>
      <c r="C41" s="122"/>
      <c r="D41" s="123"/>
    </row>
    <row r="42" spans="1:4" ht="15.75" thickBot="1">
      <c r="A42" s="143"/>
      <c r="B42" s="141"/>
      <c r="C42" s="122"/>
      <c r="D42" s="142"/>
    </row>
    <row r="43" spans="1:4" ht="15.75">
      <c r="A43" s="144"/>
      <c r="B43" s="140"/>
      <c r="C43" s="122"/>
      <c r="D43" s="123"/>
    </row>
    <row r="44" spans="1:4" ht="15.75" thickBot="1">
      <c r="A44" s="145"/>
      <c r="B44" s="140"/>
      <c r="C44" s="122"/>
      <c r="D44" s="123"/>
    </row>
    <row r="45" spans="1:4" ht="16.5" thickBot="1">
      <c r="A45" s="145"/>
      <c r="B45" s="146" t="s">
        <v>132</v>
      </c>
      <c r="C45" s="137"/>
      <c r="D45" s="138">
        <f>D37+D40+D42</f>
        <v>242000</v>
      </c>
    </row>
    <row r="46" spans="1:4">
      <c r="A46" s="145"/>
      <c r="B46" s="147"/>
      <c r="C46" s="122"/>
      <c r="D46" s="123"/>
    </row>
    <row r="47" spans="1:4">
      <c r="A47" s="148"/>
      <c r="B47" s="149"/>
      <c r="C47" s="122"/>
      <c r="D47" s="123"/>
    </row>
    <row r="48" spans="1:4">
      <c r="A48" s="117"/>
      <c r="B48" s="117"/>
      <c r="C48" s="150"/>
      <c r="D48" s="151"/>
    </row>
    <row r="49" spans="1:4">
      <c r="A49" s="117"/>
      <c r="B49" s="117"/>
      <c r="C49" s="150"/>
      <c r="D49" s="151"/>
    </row>
    <row r="50" spans="1:4">
      <c r="A50" s="117"/>
      <c r="B50" s="117"/>
      <c r="C50" s="150"/>
      <c r="D50" s="151"/>
    </row>
    <row r="51" spans="1:4">
      <c r="A51" s="117"/>
      <c r="B51" s="117"/>
      <c r="C51" s="150"/>
      <c r="D51" s="151"/>
    </row>
    <row r="52" spans="1:4">
      <c r="A52" s="117"/>
      <c r="B52" s="117"/>
      <c r="C52" s="150"/>
      <c r="D52" s="151"/>
    </row>
    <row r="53" spans="1:4">
      <c r="A53" s="117"/>
      <c r="B53" s="117"/>
      <c r="C53" s="150"/>
      <c r="D53" s="151"/>
    </row>
    <row r="54" spans="1:4">
      <c r="A54" s="117"/>
      <c r="B54" s="117"/>
      <c r="C54" s="150"/>
      <c r="D54" s="151"/>
    </row>
    <row r="55" spans="1:4">
      <c r="A55" s="117"/>
      <c r="B55" s="117"/>
      <c r="C55" s="150"/>
      <c r="D55" s="151"/>
    </row>
    <row r="56" spans="1:4">
      <c r="A56" s="117"/>
      <c r="B56" s="117"/>
      <c r="C56" s="150"/>
      <c r="D56" s="151"/>
    </row>
    <row r="57" spans="1:4">
      <c r="A57" s="117"/>
      <c r="B57" s="117"/>
      <c r="C57" s="150"/>
      <c r="D57" s="151"/>
    </row>
    <row r="58" spans="1:4">
      <c r="A58" s="117"/>
      <c r="B58" s="117"/>
      <c r="C58" s="150"/>
      <c r="D58" s="151"/>
    </row>
    <row r="59" spans="1:4">
      <c r="A59" s="117"/>
      <c r="B59" s="117"/>
      <c r="C59" s="150"/>
      <c r="D59" s="151"/>
    </row>
    <row r="60" spans="1:4">
      <c r="A60" s="117"/>
      <c r="B60" s="117"/>
      <c r="C60" s="150"/>
      <c r="D60" s="151"/>
    </row>
    <row r="61" spans="1:4">
      <c r="A61" s="117"/>
      <c r="B61" s="117"/>
      <c r="C61" s="150"/>
      <c r="D61" s="151"/>
    </row>
    <row r="62" spans="1:4">
      <c r="A62" s="117"/>
      <c r="B62" s="117"/>
      <c r="C62" s="150"/>
      <c r="D62" s="151"/>
    </row>
    <row r="63" spans="1:4">
      <c r="A63" s="117"/>
      <c r="B63" s="117"/>
      <c r="C63" s="150"/>
      <c r="D63" s="151"/>
    </row>
    <row r="64" spans="1:4">
      <c r="A64" s="117"/>
      <c r="B64" s="117"/>
      <c r="C64" s="150"/>
      <c r="D64" s="151"/>
    </row>
    <row r="65" spans="1:4">
      <c r="A65" s="117"/>
      <c r="B65" s="117"/>
      <c r="C65" s="150"/>
      <c r="D65" s="151"/>
    </row>
    <row r="66" spans="1:4">
      <c r="A66" s="117"/>
      <c r="B66" s="117"/>
      <c r="C66" s="150"/>
      <c r="D66" s="151"/>
    </row>
    <row r="67" spans="1:4">
      <c r="A67" s="117"/>
      <c r="B67" s="117"/>
      <c r="C67" s="150"/>
      <c r="D67" s="151"/>
    </row>
    <row r="68" spans="1:4">
      <c r="A68" s="117"/>
      <c r="B68" s="117"/>
      <c r="C68" s="150"/>
      <c r="D68" s="151"/>
    </row>
    <row r="69" spans="1:4">
      <c r="A69" s="117"/>
      <c r="B69" s="117"/>
      <c r="C69" s="150"/>
      <c r="D69" s="151"/>
    </row>
    <row r="70" spans="1:4">
      <c r="A70" s="117"/>
      <c r="B70" s="117"/>
      <c r="C70" s="150"/>
      <c r="D70" s="151"/>
    </row>
    <row r="71" spans="1:4">
      <c r="A71" s="117"/>
      <c r="B71" s="117"/>
      <c r="C71" s="150"/>
      <c r="D71" s="151"/>
    </row>
    <row r="72" spans="1:4">
      <c r="A72" s="117"/>
      <c r="B72" s="117"/>
      <c r="C72" s="150"/>
      <c r="D72" s="151"/>
    </row>
    <row r="73" spans="1:4">
      <c r="A73" s="117"/>
      <c r="B73" s="117"/>
      <c r="C73" s="150"/>
      <c r="D73" s="151"/>
    </row>
    <row r="74" spans="1:4">
      <c r="A74" s="117"/>
      <c r="B74" s="117"/>
      <c r="C74" s="150"/>
      <c r="D74" s="151"/>
    </row>
    <row r="75" spans="1:4">
      <c r="A75" s="117"/>
      <c r="B75" s="117"/>
      <c r="C75" s="150"/>
      <c r="D75" s="151"/>
    </row>
    <row r="76" spans="1:4">
      <c r="A76" s="117"/>
      <c r="B76" s="117"/>
      <c r="C76" s="150"/>
      <c r="D76" s="151"/>
    </row>
    <row r="77" spans="1:4">
      <c r="A77" s="117"/>
      <c r="B77" s="117"/>
      <c r="C77" s="150"/>
      <c r="D77" s="151"/>
    </row>
    <row r="78" spans="1:4">
      <c r="A78" s="117"/>
      <c r="B78" s="117"/>
      <c r="C78" s="150"/>
      <c r="D78" s="151"/>
    </row>
    <row r="79" spans="1:4">
      <c r="A79" s="117"/>
      <c r="B79" s="117"/>
      <c r="C79" s="150"/>
      <c r="D79" s="151"/>
    </row>
    <row r="80" spans="1:4">
      <c r="A80" s="117"/>
      <c r="B80" s="117"/>
      <c r="C80" s="150"/>
      <c r="D80" s="151"/>
    </row>
  </sheetData>
  <mergeCells count="3">
    <mergeCell ref="B1:C1"/>
    <mergeCell ref="A2:A3"/>
    <mergeCell ref="B2:C3"/>
  </mergeCells>
  <pageMargins left="0.70866141732283505" right="0.70866141732283505" top="0.74803149606299202" bottom="0.74803149606299202" header="0.31496062992126" footer="0.31496062992126"/>
  <pageSetup scale="68" orientation="portrait" r:id="rId1"/>
  <headerFooter>
    <oddHeader>&amp;C&amp;P</oddHeader>
    <oddFooter>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79998168889431442"/>
  </sheetPr>
  <dimension ref="A1:L124"/>
  <sheetViews>
    <sheetView view="pageBreakPreview" zoomScale="90" zoomScaleNormal="100" zoomScaleSheetLayoutView="90" workbookViewId="0">
      <selection activeCell="C37" sqref="C37"/>
    </sheetView>
  </sheetViews>
  <sheetFormatPr defaultRowHeight="15"/>
  <cols>
    <col min="1" max="1" width="2" style="1" customWidth="1"/>
    <col min="2" max="2" width="9.42578125" style="88" customWidth="1"/>
    <col min="3" max="3" width="88.14062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1" spans="1:7" ht="7.5" customHeight="1"/>
    <row r="2" spans="1:7" ht="20.25">
      <c r="B2" s="180" t="s">
        <v>0</v>
      </c>
      <c r="C2" s="180"/>
      <c r="D2" s="180"/>
      <c r="E2" s="180"/>
      <c r="F2" s="180"/>
      <c r="G2" s="180"/>
    </row>
    <row r="3" spans="1:7" ht="18" customHeight="1">
      <c r="B3" s="181" t="s">
        <v>177</v>
      </c>
      <c r="C3" s="181"/>
      <c r="D3" s="181"/>
      <c r="E3" s="181"/>
      <c r="F3" s="181"/>
      <c r="G3" s="181"/>
    </row>
    <row r="4" spans="1:7" ht="17.25" customHeight="1">
      <c r="B4" s="2"/>
      <c r="D4" s="4"/>
    </row>
    <row r="5" spans="1:7" ht="21.75" thickBot="1">
      <c r="B5" s="192" t="s">
        <v>179</v>
      </c>
      <c r="C5" s="192"/>
      <c r="D5" s="192"/>
      <c r="E5" s="192"/>
      <c r="F5" s="192"/>
      <c r="G5" s="192"/>
    </row>
    <row r="6" spans="1:7" ht="16.5" thickTop="1" thickBot="1">
      <c r="B6" s="5" t="s">
        <v>184</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76.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f>ROUNDUP(2*(E24+E50+E51)/10000,1)</f>
        <v>0.1</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3</v>
      </c>
      <c r="F15" s="16"/>
      <c r="G15" s="21">
        <f t="shared" ref="G15:G21" si="0">E15*F15</f>
        <v>0</v>
      </c>
    </row>
    <row r="16" spans="1:7" s="18" customFormat="1" ht="31.5" thickTop="1" thickBot="1">
      <c r="A16" s="13"/>
      <c r="B16" s="15">
        <v>2.2000000000000002</v>
      </c>
      <c r="C16" s="20" t="s">
        <v>18</v>
      </c>
      <c r="D16" s="15" t="s">
        <v>16</v>
      </c>
      <c r="E16" s="11">
        <v>94.5</v>
      </c>
      <c r="F16" s="16"/>
      <c r="G16" s="21">
        <f t="shared" si="0"/>
        <v>0</v>
      </c>
    </row>
    <row r="17" spans="1:7" s="18" customFormat="1" ht="31.5" thickTop="1" thickBot="1">
      <c r="A17" s="13"/>
      <c r="B17" s="15">
        <v>2.2999999999999998</v>
      </c>
      <c r="C17" s="20" t="s">
        <v>19</v>
      </c>
      <c r="D17" s="15" t="s">
        <v>16</v>
      </c>
      <c r="E17" s="11">
        <v>10.5</v>
      </c>
      <c r="F17" s="16"/>
      <c r="G17" s="21">
        <f t="shared" si="0"/>
        <v>0</v>
      </c>
    </row>
    <row r="18" spans="1:7" s="18" customFormat="1" ht="31.5" thickTop="1" thickBot="1">
      <c r="A18" s="13"/>
      <c r="B18" s="15">
        <v>2.4</v>
      </c>
      <c r="C18" s="20" t="s">
        <v>20</v>
      </c>
      <c r="D18" s="15" t="s">
        <v>21</v>
      </c>
      <c r="E18" s="11">
        <v>0.94499999999999995</v>
      </c>
      <c r="F18" s="16"/>
      <c r="G18" s="21">
        <f t="shared" si="0"/>
        <v>0</v>
      </c>
    </row>
    <row r="19" spans="1:7" s="18" customFormat="1" ht="31.5" thickTop="1" thickBot="1">
      <c r="A19" s="13"/>
      <c r="B19" s="15">
        <v>2.5</v>
      </c>
      <c r="C19" s="20" t="s">
        <v>22</v>
      </c>
      <c r="D19" s="15" t="s">
        <v>21</v>
      </c>
      <c r="E19" s="11">
        <v>0.94499999999999995</v>
      </c>
      <c r="F19" s="16"/>
      <c r="G19" s="21">
        <f t="shared" si="0"/>
        <v>0</v>
      </c>
    </row>
    <row r="20" spans="1:7" s="18" customFormat="1" ht="46.5" thickTop="1" thickBot="1">
      <c r="A20" s="13"/>
      <c r="B20" s="15">
        <v>2.6</v>
      </c>
      <c r="C20" s="20" t="s">
        <v>168</v>
      </c>
      <c r="D20" s="15" t="s">
        <v>16</v>
      </c>
      <c r="E20" s="11">
        <v>94.5</v>
      </c>
      <c r="F20" s="16"/>
      <c r="G20" s="21">
        <f t="shared" si="0"/>
        <v>0</v>
      </c>
    </row>
    <row r="21" spans="1:7" s="18" customFormat="1" ht="16.5" thickTop="1" thickBot="1">
      <c r="A21" s="13"/>
      <c r="B21" s="15">
        <v>2.7</v>
      </c>
      <c r="C21" s="20" t="s">
        <v>24</v>
      </c>
      <c r="D21" s="15" t="s">
        <v>9</v>
      </c>
      <c r="E21" s="11">
        <v>1</v>
      </c>
      <c r="F21" s="16"/>
      <c r="G21" s="21">
        <f t="shared" si="0"/>
        <v>0</v>
      </c>
    </row>
    <row r="22" spans="1:7" s="18" customFormat="1" ht="18.75" thickTop="1" thickBot="1">
      <c r="A22" s="13"/>
      <c r="B22" s="8" t="s">
        <v>25</v>
      </c>
      <c r="C22" s="9"/>
      <c r="D22" s="15"/>
      <c r="E22" s="23"/>
      <c r="F22" s="24"/>
      <c r="G22" s="17">
        <f>SUM(G23:G29)</f>
        <v>0</v>
      </c>
    </row>
    <row r="23" spans="1:7" s="18" customFormat="1" ht="46.5" thickTop="1" thickBot="1">
      <c r="A23" s="13"/>
      <c r="B23" s="25"/>
      <c r="C23" s="26" t="s">
        <v>26</v>
      </c>
      <c r="D23" s="25"/>
      <c r="E23" s="27"/>
      <c r="F23" s="28"/>
      <c r="G23" s="29"/>
    </row>
    <row r="24" spans="1:7" s="18" customFormat="1" ht="16.5" customHeight="1" thickTop="1" thickBot="1">
      <c r="A24" s="13"/>
      <c r="B24" s="15">
        <v>3.1</v>
      </c>
      <c r="C24" s="20" t="s">
        <v>27</v>
      </c>
      <c r="D24" s="15" t="s">
        <v>16</v>
      </c>
      <c r="E24" s="11">
        <f>33+24</f>
        <v>57</v>
      </c>
      <c r="F24" s="24"/>
      <c r="G24" s="21">
        <f t="shared" ref="G24:G29" si="1">E24*F24</f>
        <v>0</v>
      </c>
    </row>
    <row r="25" spans="1:7" s="18" customFormat="1" ht="18.75" thickTop="1" thickBot="1">
      <c r="A25" s="13"/>
      <c r="B25" s="15">
        <v>3.2</v>
      </c>
      <c r="C25" s="30" t="s">
        <v>28</v>
      </c>
      <c r="D25" s="15" t="s">
        <v>13</v>
      </c>
      <c r="E25" s="11">
        <v>1</v>
      </c>
      <c r="F25" s="24"/>
      <c r="G25" s="21">
        <f t="shared" si="1"/>
        <v>0</v>
      </c>
    </row>
    <row r="26" spans="1:7" s="18" customFormat="1" ht="106.5" thickTop="1" thickBot="1">
      <c r="A26" s="13"/>
      <c r="B26" s="15">
        <v>3.3</v>
      </c>
      <c r="C26" s="20" t="s">
        <v>175</v>
      </c>
      <c r="D26" s="15" t="s">
        <v>30</v>
      </c>
      <c r="E26" s="11">
        <v>1</v>
      </c>
      <c r="F26" s="24"/>
      <c r="G26" s="21">
        <f t="shared" si="1"/>
        <v>0</v>
      </c>
    </row>
    <row r="27" spans="1:7" s="18" customFormat="1" ht="31.5" thickTop="1" thickBot="1">
      <c r="A27" s="13"/>
      <c r="B27" s="15">
        <v>3.4</v>
      </c>
      <c r="C27" s="20" t="s">
        <v>174</v>
      </c>
      <c r="D27" s="15" t="s">
        <v>30</v>
      </c>
      <c r="E27" s="11">
        <v>1</v>
      </c>
      <c r="F27" s="24"/>
      <c r="G27" s="21">
        <f t="shared" si="1"/>
        <v>0</v>
      </c>
    </row>
    <row r="28" spans="1:7" s="18" customFormat="1" ht="31.5" thickTop="1" thickBot="1">
      <c r="A28" s="13"/>
      <c r="B28" s="15">
        <v>3.5</v>
      </c>
      <c r="C28" s="20" t="s">
        <v>158</v>
      </c>
      <c r="D28" s="20" t="s">
        <v>9</v>
      </c>
      <c r="E28" s="11">
        <v>1</v>
      </c>
      <c r="F28" s="24"/>
      <c r="G28" s="21">
        <f t="shared" si="1"/>
        <v>0</v>
      </c>
    </row>
    <row r="29" spans="1:7" s="18" customFormat="1" ht="16.5" thickTop="1" thickBot="1">
      <c r="A29" s="13"/>
      <c r="B29" s="15">
        <v>3.6</v>
      </c>
      <c r="C29" s="20" t="s">
        <v>147</v>
      </c>
      <c r="D29" s="20" t="s">
        <v>9</v>
      </c>
      <c r="E29" s="11">
        <v>1</v>
      </c>
      <c r="F29" s="24"/>
      <c r="G29" s="21">
        <f t="shared" si="1"/>
        <v>0</v>
      </c>
    </row>
    <row r="30" spans="1:7" s="18" customFormat="1" ht="16.5" thickTop="1" thickBot="1">
      <c r="A30" s="13"/>
      <c r="B30" s="15"/>
      <c r="C30" s="31" t="s">
        <v>31</v>
      </c>
      <c r="D30" s="15"/>
      <c r="E30" s="32"/>
      <c r="F30" s="24"/>
      <c r="G30" s="33">
        <f>G9+G14+G22</f>
        <v>0</v>
      </c>
    </row>
    <row r="31" spans="1:7" s="18" customFormat="1" ht="16.5" thickTop="1" thickBot="1">
      <c r="A31" s="13"/>
      <c r="B31" s="15"/>
      <c r="C31" s="31" t="s">
        <v>32</v>
      </c>
      <c r="D31" s="15"/>
      <c r="E31" s="32"/>
      <c r="F31" s="24"/>
      <c r="G31" s="33">
        <f>G30</f>
        <v>0</v>
      </c>
    </row>
    <row r="32" spans="1:7" s="18" customFormat="1" ht="16.5" thickTop="1" thickBot="1">
      <c r="A32" s="13"/>
      <c r="B32" s="8" t="s">
        <v>33</v>
      </c>
      <c r="C32" s="9"/>
      <c r="D32" s="15"/>
      <c r="E32" s="32"/>
      <c r="F32" s="24"/>
      <c r="G32" s="34">
        <f>SUM(G38:G46)</f>
        <v>0</v>
      </c>
    </row>
    <row r="33" spans="1:7" s="18" customFormat="1" ht="16.5" thickTop="1" thickBot="1">
      <c r="A33" s="13"/>
      <c r="B33" s="35"/>
      <c r="C33" s="26" t="s">
        <v>34</v>
      </c>
      <c r="D33" s="25"/>
      <c r="E33" s="36"/>
      <c r="F33" s="28"/>
      <c r="G33" s="37"/>
    </row>
    <row r="34" spans="1:7" s="18" customFormat="1" ht="16.5" thickTop="1" thickBot="1">
      <c r="A34" s="13"/>
      <c r="B34" s="8"/>
      <c r="C34" s="38" t="s">
        <v>35</v>
      </c>
      <c r="D34" s="193"/>
      <c r="E34" s="194"/>
      <c r="F34" s="194"/>
      <c r="G34" s="195"/>
    </row>
    <row r="35" spans="1:7" s="18" customFormat="1" ht="16.5" thickTop="1" thickBot="1">
      <c r="A35" s="13"/>
      <c r="B35" s="8"/>
      <c r="C35" s="38" t="s">
        <v>36</v>
      </c>
      <c r="D35" s="184"/>
      <c r="E35" s="185"/>
      <c r="F35" s="185"/>
      <c r="G35" s="186"/>
    </row>
    <row r="36" spans="1:7" s="18" customFormat="1" ht="16.5" thickTop="1" thickBot="1">
      <c r="A36" s="13"/>
      <c r="B36" s="8"/>
      <c r="C36" s="38" t="s">
        <v>37</v>
      </c>
      <c r="D36" s="184"/>
      <c r="E36" s="185"/>
      <c r="F36" s="185"/>
      <c r="G36" s="186"/>
    </row>
    <row r="37" spans="1:7" s="18" customFormat="1" ht="31.5" thickTop="1" thickBot="1">
      <c r="A37" s="13"/>
      <c r="B37" s="35"/>
      <c r="C37" s="26" t="s">
        <v>38</v>
      </c>
      <c r="D37" s="39"/>
      <c r="E37" s="40"/>
      <c r="F37" s="41"/>
      <c r="G37" s="42"/>
    </row>
    <row r="38" spans="1:7" s="18" customFormat="1" ht="16.5" thickTop="1" thickBot="1">
      <c r="A38" s="13"/>
      <c r="B38" s="43">
        <v>4.0999999999999996</v>
      </c>
      <c r="C38" s="20" t="s">
        <v>39</v>
      </c>
      <c r="D38" s="15" t="s">
        <v>9</v>
      </c>
      <c r="E38" s="32">
        <v>1</v>
      </c>
      <c r="F38" s="24"/>
      <c r="G38" s="44">
        <f>F38*E38</f>
        <v>0</v>
      </c>
    </row>
    <row r="39" spans="1:7" s="18" customFormat="1" ht="31.5" thickTop="1" thickBot="1">
      <c r="A39" s="13"/>
      <c r="B39" s="43">
        <v>4.2</v>
      </c>
      <c r="C39" s="20" t="s">
        <v>40</v>
      </c>
      <c r="D39" s="15" t="s">
        <v>13</v>
      </c>
      <c r="E39" s="32">
        <v>6</v>
      </c>
      <c r="F39" s="24"/>
      <c r="G39" s="44">
        <f>F39*E39</f>
        <v>0</v>
      </c>
    </row>
    <row r="40" spans="1:7" s="18" customFormat="1" ht="61.5" thickTop="1" thickBot="1">
      <c r="A40" s="13"/>
      <c r="B40" s="45"/>
      <c r="C40" s="26" t="s">
        <v>189</v>
      </c>
      <c r="D40" s="25"/>
      <c r="E40" s="36"/>
      <c r="F40" s="28"/>
      <c r="G40" s="46"/>
    </row>
    <row r="41" spans="1:7" s="18" customFormat="1" ht="16.5" thickTop="1" thickBot="1">
      <c r="A41" s="13"/>
      <c r="B41" s="43">
        <v>4.3</v>
      </c>
      <c r="C41" s="20" t="s">
        <v>178</v>
      </c>
      <c r="D41" s="15" t="s">
        <v>13</v>
      </c>
      <c r="E41" s="32">
        <v>1</v>
      </c>
      <c r="F41" s="24"/>
      <c r="G41" s="44">
        <f t="shared" ref="G41:G46" si="2">F41*E41</f>
        <v>0</v>
      </c>
    </row>
    <row r="42" spans="1:7" s="18" customFormat="1" ht="16.5" thickTop="1" thickBot="1">
      <c r="A42" s="13"/>
      <c r="B42" s="43">
        <v>4.4000000000000004</v>
      </c>
      <c r="C42" s="20" t="s">
        <v>42</v>
      </c>
      <c r="D42" s="15" t="s">
        <v>9</v>
      </c>
      <c r="E42" s="32">
        <v>1</v>
      </c>
      <c r="F42" s="24"/>
      <c r="G42" s="44">
        <f t="shared" si="2"/>
        <v>0</v>
      </c>
    </row>
    <row r="43" spans="1:7" s="18" customFormat="1" ht="16.5" thickTop="1" thickBot="1">
      <c r="A43" s="13"/>
      <c r="B43" s="43">
        <v>4.5</v>
      </c>
      <c r="C43" s="20" t="s">
        <v>43</v>
      </c>
      <c r="D43" s="15" t="s">
        <v>13</v>
      </c>
      <c r="E43" s="32">
        <v>1</v>
      </c>
      <c r="F43" s="24"/>
      <c r="G43" s="44">
        <f t="shared" si="2"/>
        <v>0</v>
      </c>
    </row>
    <row r="44" spans="1:7" s="18" customFormat="1" ht="31.5" thickTop="1" thickBot="1">
      <c r="A44" s="13"/>
      <c r="B44" s="43">
        <v>4.5999999999999996</v>
      </c>
      <c r="C44" s="20" t="s">
        <v>44</v>
      </c>
      <c r="D44" s="15" t="s">
        <v>13</v>
      </c>
      <c r="E44" s="32">
        <v>1</v>
      </c>
      <c r="F44" s="24"/>
      <c r="G44" s="44">
        <f t="shared" si="2"/>
        <v>0</v>
      </c>
    </row>
    <row r="45" spans="1:7" s="18" customFormat="1" ht="31.5" thickTop="1" thickBot="1">
      <c r="A45" s="13"/>
      <c r="B45" s="43">
        <v>4.7</v>
      </c>
      <c r="C45" s="20" t="s">
        <v>160</v>
      </c>
      <c r="D45" s="15" t="s">
        <v>9</v>
      </c>
      <c r="E45" s="32">
        <v>1</v>
      </c>
      <c r="F45" s="24"/>
      <c r="G45" s="44">
        <f t="shared" si="2"/>
        <v>0</v>
      </c>
    </row>
    <row r="46" spans="1:7" s="18" customFormat="1" ht="16.5" thickTop="1" thickBot="1">
      <c r="A46" s="13"/>
      <c r="B46" s="43">
        <v>4.8</v>
      </c>
      <c r="C46" s="20" t="s">
        <v>45</v>
      </c>
      <c r="D46" s="15" t="s">
        <v>13</v>
      </c>
      <c r="E46" s="32">
        <v>1</v>
      </c>
      <c r="F46" s="24"/>
      <c r="G46" s="44">
        <f t="shared" si="2"/>
        <v>0</v>
      </c>
    </row>
    <row r="47" spans="1:7" s="18" customFormat="1" ht="16.5" thickTop="1" thickBot="1">
      <c r="A47" s="13"/>
      <c r="B47" s="8" t="s">
        <v>46</v>
      </c>
      <c r="C47" s="9"/>
      <c r="D47" s="15"/>
      <c r="E47" s="32"/>
      <c r="F47" s="24"/>
      <c r="G47" s="34">
        <f>SUM(G49:G58)</f>
        <v>0</v>
      </c>
    </row>
    <row r="48" spans="1:7" s="18" customFormat="1" ht="46.5" thickTop="1" thickBot="1">
      <c r="A48" s="13"/>
      <c r="B48" s="47"/>
      <c r="C48" s="48" t="s">
        <v>26</v>
      </c>
      <c r="D48" s="47"/>
      <c r="E48" s="49"/>
      <c r="F48" s="28"/>
      <c r="G48" s="29"/>
    </row>
    <row r="49" spans="1:12" s="18" customFormat="1" ht="16.5" thickTop="1" thickBot="1">
      <c r="A49" s="13"/>
      <c r="B49" s="163">
        <v>5.0999999999999996</v>
      </c>
      <c r="C49" s="50" t="s">
        <v>50</v>
      </c>
      <c r="D49" s="15" t="s">
        <v>13</v>
      </c>
      <c r="E49" s="16">
        <v>1</v>
      </c>
      <c r="F49" s="24"/>
      <c r="G49" s="21">
        <f t="shared" ref="G49:G58" si="3">E49*F49</f>
        <v>0</v>
      </c>
    </row>
    <row r="50" spans="1:12" s="18" customFormat="1" ht="16.5" thickTop="1" thickBot="1">
      <c r="A50" s="13"/>
      <c r="B50" s="15">
        <v>5.2</v>
      </c>
      <c r="C50" s="50" t="s">
        <v>173</v>
      </c>
      <c r="D50" s="15" t="s">
        <v>16</v>
      </c>
      <c r="E50" s="16">
        <f>30</f>
        <v>30</v>
      </c>
      <c r="F50" s="24"/>
      <c r="G50" s="21">
        <f t="shared" si="3"/>
        <v>0</v>
      </c>
    </row>
    <row r="51" spans="1:12" s="18" customFormat="1" ht="16.5" thickTop="1" thickBot="1">
      <c r="A51" s="13"/>
      <c r="B51" s="163">
        <v>5.3</v>
      </c>
      <c r="C51" s="50" t="s">
        <v>51</v>
      </c>
      <c r="D51" s="15" t="s">
        <v>16</v>
      </c>
      <c r="E51" s="11">
        <f>16+2</f>
        <v>18</v>
      </c>
      <c r="F51" s="24"/>
      <c r="G51" s="21">
        <f t="shared" si="3"/>
        <v>0</v>
      </c>
    </row>
    <row r="52" spans="1:12" s="54" customFormat="1" ht="18.75" thickTop="1" thickBot="1">
      <c r="A52" s="53"/>
      <c r="B52" s="15">
        <v>5.4</v>
      </c>
      <c r="C52" s="30" t="s">
        <v>53</v>
      </c>
      <c r="D52" s="15" t="s">
        <v>13</v>
      </c>
      <c r="E52" s="16">
        <v>1</v>
      </c>
      <c r="F52" s="24"/>
      <c r="G52" s="21">
        <f t="shared" si="3"/>
        <v>0</v>
      </c>
    </row>
    <row r="53" spans="1:12" s="54" customFormat="1" ht="16.5" thickTop="1" thickBot="1">
      <c r="A53" s="53"/>
      <c r="B53" s="163">
        <v>5.5</v>
      </c>
      <c r="C53" s="30" t="s">
        <v>54</v>
      </c>
      <c r="D53" s="15" t="s">
        <v>13</v>
      </c>
      <c r="E53" s="11">
        <v>2</v>
      </c>
      <c r="F53" s="24"/>
      <c r="G53" s="21">
        <f t="shared" si="3"/>
        <v>0</v>
      </c>
    </row>
    <row r="54" spans="1:12" s="54" customFormat="1" ht="16.5" thickTop="1" thickBot="1">
      <c r="A54" s="53"/>
      <c r="B54" s="15">
        <v>5.6</v>
      </c>
      <c r="C54" s="30" t="s">
        <v>172</v>
      </c>
      <c r="D54" s="15" t="s">
        <v>13</v>
      </c>
      <c r="E54" s="11">
        <v>1</v>
      </c>
      <c r="F54" s="24"/>
      <c r="G54" s="21">
        <f t="shared" si="3"/>
        <v>0</v>
      </c>
    </row>
    <row r="55" spans="1:12" s="54" customFormat="1" ht="16.5" thickTop="1" thickBot="1">
      <c r="A55" s="53"/>
      <c r="B55" s="163">
        <v>5.7</v>
      </c>
      <c r="C55" s="55" t="s">
        <v>55</v>
      </c>
      <c r="D55" s="15" t="s">
        <v>13</v>
      </c>
      <c r="E55" s="11">
        <v>1</v>
      </c>
      <c r="F55" s="24"/>
      <c r="G55" s="21">
        <f t="shared" si="3"/>
        <v>0</v>
      </c>
    </row>
    <row r="56" spans="1:12" s="54" customFormat="1" ht="16.5" thickTop="1" thickBot="1">
      <c r="A56" s="53"/>
      <c r="B56" s="15">
        <v>5.8</v>
      </c>
      <c r="C56" s="55" t="s">
        <v>56</v>
      </c>
      <c r="D56" s="15" t="s">
        <v>13</v>
      </c>
      <c r="E56" s="11">
        <f>E55*2</f>
        <v>2</v>
      </c>
      <c r="F56" s="24"/>
      <c r="G56" s="21">
        <f t="shared" si="3"/>
        <v>0</v>
      </c>
    </row>
    <row r="57" spans="1:12" s="18" customFormat="1" ht="16.5" thickTop="1" thickBot="1">
      <c r="A57" s="13"/>
      <c r="B57" s="163">
        <v>5.9</v>
      </c>
      <c r="C57" s="20" t="s">
        <v>171</v>
      </c>
      <c r="D57" s="15" t="s">
        <v>13</v>
      </c>
      <c r="E57" s="11">
        <v>1</v>
      </c>
      <c r="F57" s="24"/>
      <c r="G57" s="21">
        <f t="shared" si="3"/>
        <v>0</v>
      </c>
    </row>
    <row r="58" spans="1:12" s="18" customFormat="1" ht="31.5" thickTop="1" thickBot="1">
      <c r="A58" s="13"/>
      <c r="B58" s="52">
        <v>5.0999999999999996</v>
      </c>
      <c r="C58" s="20" t="s">
        <v>139</v>
      </c>
      <c r="D58" s="15" t="s">
        <v>13</v>
      </c>
      <c r="E58" s="11">
        <v>1</v>
      </c>
      <c r="F58" s="24"/>
      <c r="G58" s="21">
        <f t="shared" si="3"/>
        <v>0</v>
      </c>
      <c r="I58"/>
      <c r="J58" s="56"/>
      <c r="K58" s="56"/>
      <c r="L58" s="56"/>
    </row>
    <row r="59" spans="1:12" s="18" customFormat="1" ht="46.5" thickTop="1" thickBot="1">
      <c r="A59" s="13"/>
      <c r="B59" s="57"/>
      <c r="C59" s="58" t="s">
        <v>58</v>
      </c>
      <c r="D59" s="25"/>
      <c r="E59" s="27"/>
      <c r="F59" s="28"/>
      <c r="G59" s="29"/>
      <c r="I59" s="59"/>
      <c r="J59" s="56"/>
      <c r="K59" s="56"/>
      <c r="L59" s="56"/>
    </row>
    <row r="60" spans="1:12" s="18" customFormat="1" ht="20.25" thickTop="1" thickBot="1">
      <c r="A60" s="13"/>
      <c r="B60" s="52">
        <v>5.12</v>
      </c>
      <c r="C60" s="51" t="s">
        <v>170</v>
      </c>
      <c r="D60" s="15" t="s">
        <v>30</v>
      </c>
      <c r="E60" s="11">
        <v>1</v>
      </c>
      <c r="F60" s="24"/>
      <c r="G60" s="21"/>
      <c r="I60" s="59"/>
      <c r="J60" s="56"/>
      <c r="K60" s="56"/>
      <c r="L60" s="56"/>
    </row>
    <row r="61" spans="1:12" s="18" customFormat="1" ht="16.5" thickTop="1" thickBot="1">
      <c r="A61" s="13"/>
      <c r="B61" s="52"/>
      <c r="C61" s="31" t="s">
        <v>31</v>
      </c>
      <c r="D61" s="15"/>
      <c r="E61" s="11"/>
      <c r="F61" s="24"/>
      <c r="G61" s="21">
        <f>G32+G47</f>
        <v>0</v>
      </c>
      <c r="I61" s="59"/>
      <c r="J61" s="56"/>
      <c r="K61" s="56"/>
      <c r="L61" s="56"/>
    </row>
    <row r="62" spans="1:12" s="18" customFormat="1" ht="16.5" thickTop="1" thickBot="1">
      <c r="A62" s="13"/>
      <c r="B62" s="52"/>
      <c r="C62" s="31" t="s">
        <v>32</v>
      </c>
      <c r="D62" s="15"/>
      <c r="E62" s="11"/>
      <c r="F62" s="24"/>
      <c r="G62" s="21">
        <f>G61</f>
        <v>0</v>
      </c>
      <c r="I62" s="59"/>
      <c r="J62" s="56"/>
      <c r="K62" s="56"/>
      <c r="L62" s="56"/>
    </row>
    <row r="63" spans="1:12" s="18" customFormat="1" ht="16.5" thickTop="1" thickBot="1">
      <c r="A63" s="13"/>
      <c r="B63" s="8" t="s">
        <v>60</v>
      </c>
      <c r="C63" s="51"/>
      <c r="D63" s="15"/>
      <c r="E63" s="11"/>
      <c r="F63" s="24"/>
      <c r="G63" s="34">
        <f>SUM(G65:G66)</f>
        <v>0</v>
      </c>
      <c r="I63" s="59"/>
      <c r="J63" s="56"/>
      <c r="K63" s="56"/>
      <c r="L63" s="56"/>
    </row>
    <row r="64" spans="1:12" s="18" customFormat="1" ht="61.5" thickTop="1" thickBot="1">
      <c r="A64" s="13"/>
      <c r="B64" s="25"/>
      <c r="C64" s="58" t="s">
        <v>61</v>
      </c>
      <c r="D64" s="25"/>
      <c r="E64" s="27"/>
      <c r="F64" s="28"/>
      <c r="G64" s="29"/>
      <c r="I64" s="59"/>
      <c r="J64" s="56"/>
      <c r="K64" s="56"/>
      <c r="L64" s="56"/>
    </row>
    <row r="65" spans="1:12" s="18" customFormat="1" ht="61.5" thickTop="1" thickBot="1">
      <c r="A65" s="13"/>
      <c r="B65" s="15">
        <v>6.1</v>
      </c>
      <c r="C65" s="51" t="s">
        <v>62</v>
      </c>
      <c r="D65" s="15" t="s">
        <v>13</v>
      </c>
      <c r="E65" s="11">
        <v>2</v>
      </c>
      <c r="F65" s="24"/>
      <c r="G65" s="21">
        <f>E65*F65</f>
        <v>0</v>
      </c>
      <c r="I65" s="59"/>
      <c r="J65" s="56"/>
      <c r="K65" s="56"/>
      <c r="L65" s="56"/>
    </row>
    <row r="66" spans="1:12" s="18" customFormat="1" ht="33.75" thickTop="1" thickBot="1">
      <c r="A66" s="13"/>
      <c r="B66" s="15">
        <v>6.2</v>
      </c>
      <c r="C66" s="55" t="s">
        <v>63</v>
      </c>
      <c r="D66" s="15" t="s">
        <v>13</v>
      </c>
      <c r="E66" s="11">
        <v>4</v>
      </c>
      <c r="F66" s="24"/>
      <c r="G66" s="21">
        <f>E66*F66</f>
        <v>0</v>
      </c>
      <c r="I66"/>
      <c r="J66" s="56"/>
      <c r="K66" s="56"/>
      <c r="L66" s="56"/>
    </row>
    <row r="67" spans="1:12" s="18" customFormat="1" ht="16.5" thickTop="1" thickBot="1">
      <c r="A67" s="13"/>
      <c r="B67" s="15">
        <v>6.3</v>
      </c>
      <c r="C67" s="55" t="s">
        <v>64</v>
      </c>
      <c r="D67" s="15" t="s">
        <v>13</v>
      </c>
      <c r="E67" s="11">
        <v>1</v>
      </c>
      <c r="F67" s="24"/>
      <c r="G67" s="21"/>
      <c r="I67"/>
      <c r="J67" s="56"/>
      <c r="K67" s="56"/>
      <c r="L67" s="56"/>
    </row>
    <row r="68" spans="1:12" s="18" customFormat="1" ht="16.5" thickTop="1" thickBot="1">
      <c r="A68" s="13"/>
      <c r="B68" s="8" t="s">
        <v>65</v>
      </c>
      <c r="C68" s="9" t="s">
        <v>66</v>
      </c>
      <c r="D68" s="15"/>
      <c r="E68" s="11"/>
      <c r="F68" s="24"/>
      <c r="G68" s="34">
        <f>G75+SUM(G94:G97)+G99</f>
        <v>0</v>
      </c>
    </row>
    <row r="69" spans="1:12" s="18" customFormat="1" ht="31.5" thickTop="1" thickBot="1">
      <c r="A69" s="13"/>
      <c r="B69" s="35"/>
      <c r="C69" s="155" t="s">
        <v>143</v>
      </c>
      <c r="D69" s="15"/>
      <c r="E69" s="27"/>
      <c r="F69" s="28"/>
      <c r="G69" s="37"/>
    </row>
    <row r="70" spans="1:12" s="18" customFormat="1" ht="16.5" thickTop="1" thickBot="1">
      <c r="A70" s="13"/>
      <c r="B70" s="15"/>
      <c r="C70" s="156" t="s">
        <v>144</v>
      </c>
      <c r="D70" s="60"/>
      <c r="E70" s="61"/>
      <c r="F70" s="61"/>
      <c r="G70" s="62"/>
    </row>
    <row r="71" spans="1:12" s="18" customFormat="1" ht="16.5" thickTop="1" thickBot="1">
      <c r="A71" s="13"/>
      <c r="B71" s="15"/>
      <c r="C71" s="156" t="s">
        <v>67</v>
      </c>
      <c r="D71" s="184"/>
      <c r="E71" s="185"/>
      <c r="F71" s="185"/>
      <c r="G71" s="186"/>
    </row>
    <row r="72" spans="1:12" s="18" customFormat="1" ht="16.5" thickTop="1" thickBot="1">
      <c r="A72" s="13"/>
      <c r="B72" s="15"/>
      <c r="C72" s="156" t="s">
        <v>68</v>
      </c>
      <c r="D72" s="63"/>
      <c r="E72" s="187" t="s">
        <v>69</v>
      </c>
      <c r="F72" s="188"/>
      <c r="G72" s="64"/>
    </row>
    <row r="73" spans="1:12" s="18" customFormat="1" ht="31.5" thickTop="1" thickBot="1">
      <c r="A73" s="13"/>
      <c r="B73" s="25"/>
      <c r="C73" s="155" t="s">
        <v>70</v>
      </c>
      <c r="D73" s="25"/>
      <c r="E73" s="65"/>
      <c r="F73" s="41"/>
      <c r="G73" s="29"/>
    </row>
    <row r="74" spans="1:12" s="18" customFormat="1" ht="16.5" thickTop="1" thickBot="1">
      <c r="A74" s="13"/>
      <c r="B74" s="15"/>
      <c r="C74" s="9" t="s">
        <v>71</v>
      </c>
      <c r="D74" s="15"/>
      <c r="E74" s="23"/>
      <c r="F74" s="24"/>
      <c r="G74" s="21"/>
    </row>
    <row r="75" spans="1:12" s="18" customFormat="1" ht="61.5" thickTop="1" thickBot="1">
      <c r="A75" s="13"/>
      <c r="B75" s="15">
        <v>7.1</v>
      </c>
      <c r="C75" s="50" t="s">
        <v>145</v>
      </c>
      <c r="D75" s="15"/>
      <c r="E75" s="11" t="s">
        <v>13</v>
      </c>
      <c r="F75" s="24">
        <v>1</v>
      </c>
      <c r="G75" s="21"/>
    </row>
    <row r="76" spans="1:12" s="18" customFormat="1" ht="16.5" thickTop="1" thickBot="1">
      <c r="A76" s="13"/>
      <c r="B76" s="15"/>
      <c r="C76" s="157" t="s">
        <v>72</v>
      </c>
      <c r="D76" s="15"/>
      <c r="E76" s="66"/>
      <c r="F76" s="67"/>
      <c r="G76" s="21"/>
    </row>
    <row r="77" spans="1:12" s="18" customFormat="1" ht="16.5" thickTop="1" thickBot="1">
      <c r="A77" s="13"/>
      <c r="B77" s="15"/>
      <c r="C77" s="158" t="s">
        <v>73</v>
      </c>
      <c r="D77" s="15" t="s">
        <v>74</v>
      </c>
      <c r="E77" s="95"/>
      <c r="F77" s="167" t="s">
        <v>111</v>
      </c>
      <c r="G77" s="21"/>
    </row>
    <row r="78" spans="1:12" s="18" customFormat="1" ht="16.5" thickTop="1" thickBot="1">
      <c r="A78" s="13"/>
      <c r="B78" s="15"/>
      <c r="C78" s="158" t="s">
        <v>75</v>
      </c>
      <c r="D78" s="15" t="s">
        <v>76</v>
      </c>
      <c r="E78" s="69">
        <v>1.2</v>
      </c>
      <c r="F78" s="70"/>
      <c r="G78" s="21"/>
    </row>
    <row r="79" spans="1:12" s="18" customFormat="1" ht="16.5" thickTop="1" thickBot="1">
      <c r="A79" s="13"/>
      <c r="B79" s="15"/>
      <c r="C79" s="158" t="s">
        <v>77</v>
      </c>
      <c r="D79" s="15" t="s">
        <v>16</v>
      </c>
      <c r="E79" s="71">
        <v>35</v>
      </c>
      <c r="F79" s="166" t="s">
        <v>111</v>
      </c>
      <c r="G79" s="21"/>
    </row>
    <row r="80" spans="1:12" s="18" customFormat="1" ht="16.5" thickTop="1" thickBot="1">
      <c r="A80" s="13"/>
      <c r="B80" s="15"/>
      <c r="C80" s="158" t="s">
        <v>78</v>
      </c>
      <c r="D80" s="15" t="s">
        <v>79</v>
      </c>
      <c r="E80" s="187" t="s">
        <v>80</v>
      </c>
      <c r="F80" s="189"/>
      <c r="G80" s="21"/>
    </row>
    <row r="81" spans="1:7" ht="16.5" thickTop="1" thickBot="1">
      <c r="B81" s="15"/>
      <c r="C81" s="158" t="s">
        <v>81</v>
      </c>
      <c r="D81" s="15" t="s">
        <v>16</v>
      </c>
      <c r="E81" s="72">
        <v>15</v>
      </c>
      <c r="F81" s="165" t="s">
        <v>111</v>
      </c>
      <c r="G81" s="21"/>
    </row>
    <row r="82" spans="1:7" ht="16.5" thickTop="1" thickBot="1">
      <c r="B82" s="15"/>
      <c r="C82" s="158" t="s">
        <v>82</v>
      </c>
      <c r="D82" s="15" t="s">
        <v>74</v>
      </c>
      <c r="E82" s="72"/>
      <c r="F82" s="165" t="s">
        <v>111</v>
      </c>
      <c r="G82" s="21"/>
    </row>
    <row r="83" spans="1:7" ht="16.5" thickTop="1" thickBot="1">
      <c r="B83" s="15"/>
      <c r="C83" s="157" t="s">
        <v>83</v>
      </c>
      <c r="D83" s="15"/>
      <c r="E83" s="75"/>
      <c r="F83" s="76"/>
      <c r="G83" s="21"/>
    </row>
    <row r="84" spans="1:7" ht="16.5" thickTop="1" thickBot="1">
      <c r="A84" s="77"/>
      <c r="B84" s="15"/>
      <c r="C84" s="158" t="s">
        <v>84</v>
      </c>
      <c r="D84" s="20" t="s">
        <v>85</v>
      </c>
      <c r="E84" s="75"/>
      <c r="F84" s="76"/>
      <c r="G84" s="21"/>
    </row>
    <row r="85" spans="1:7" ht="16.5" thickTop="1" thickBot="1">
      <c r="B85" s="15"/>
      <c r="C85" s="156" t="s">
        <v>86</v>
      </c>
      <c r="D85" s="20" t="s">
        <v>76</v>
      </c>
      <c r="E85" s="75"/>
      <c r="F85" s="76"/>
      <c r="G85" s="21"/>
    </row>
    <row r="86" spans="1:7" ht="16.5" thickTop="1" thickBot="1">
      <c r="B86" s="15"/>
      <c r="C86" s="156" t="s">
        <v>87</v>
      </c>
      <c r="D86" s="20" t="s">
        <v>76</v>
      </c>
      <c r="E86" s="75"/>
      <c r="F86" s="76"/>
      <c r="G86" s="21"/>
    </row>
    <row r="87" spans="1:7" ht="16.5" thickTop="1" thickBot="1">
      <c r="B87" s="15"/>
      <c r="C87" s="156" t="s">
        <v>88</v>
      </c>
      <c r="D87" s="20" t="s">
        <v>76</v>
      </c>
      <c r="E87" s="75"/>
      <c r="F87" s="76"/>
      <c r="G87" s="21"/>
    </row>
    <row r="88" spans="1:7" ht="16.5" thickTop="1" thickBot="1">
      <c r="B88" s="15"/>
      <c r="C88" s="156" t="s">
        <v>89</v>
      </c>
      <c r="D88" s="20" t="s">
        <v>76</v>
      </c>
      <c r="E88" s="75"/>
      <c r="F88" s="76"/>
      <c r="G88" s="21"/>
    </row>
    <row r="89" spans="1:7" ht="16.5" thickTop="1" thickBot="1">
      <c r="B89" s="15"/>
      <c r="C89" s="156" t="s">
        <v>90</v>
      </c>
      <c r="D89" s="20" t="s">
        <v>91</v>
      </c>
      <c r="E89" s="75"/>
      <c r="F89" s="76"/>
      <c r="G89" s="21"/>
    </row>
    <row r="90" spans="1:7" ht="16.5" thickTop="1" thickBot="1">
      <c r="B90" s="15"/>
      <c r="C90" s="156" t="s">
        <v>92</v>
      </c>
      <c r="D90" s="20" t="s">
        <v>93</v>
      </c>
      <c r="E90" s="75"/>
      <c r="F90" s="76"/>
      <c r="G90" s="21"/>
    </row>
    <row r="91" spans="1:7" ht="16.5" thickTop="1" thickBot="1">
      <c r="B91" s="15"/>
      <c r="C91" s="156" t="s">
        <v>94</v>
      </c>
      <c r="D91" s="20" t="s">
        <v>93</v>
      </c>
      <c r="E91" s="75"/>
      <c r="F91" s="76"/>
      <c r="G91" s="21"/>
    </row>
    <row r="92" spans="1:7" ht="16.5" thickTop="1" thickBot="1">
      <c r="B92" s="15"/>
      <c r="C92" s="156" t="s">
        <v>95</v>
      </c>
      <c r="D92" s="20" t="s">
        <v>13</v>
      </c>
      <c r="E92" s="75"/>
      <c r="F92" s="76"/>
      <c r="G92" s="21"/>
    </row>
    <row r="93" spans="1:7" ht="31.5" thickTop="1" thickBot="1">
      <c r="B93" s="25">
        <v>7.2</v>
      </c>
      <c r="C93" s="164" t="s">
        <v>152</v>
      </c>
      <c r="D93" s="26"/>
      <c r="E93" s="27"/>
      <c r="F93" s="28"/>
      <c r="G93" s="29"/>
    </row>
    <row r="94" spans="1:7" ht="31.5" thickTop="1" thickBot="1">
      <c r="B94" s="15" t="s">
        <v>153</v>
      </c>
      <c r="C94" s="159" t="s">
        <v>154</v>
      </c>
      <c r="D94" s="20" t="s">
        <v>13</v>
      </c>
      <c r="E94" s="11">
        <v>1</v>
      </c>
      <c r="F94" s="24"/>
      <c r="G94" s="21">
        <f>E94*F94</f>
        <v>0</v>
      </c>
    </row>
    <row r="95" spans="1:7" ht="31.5" thickTop="1" thickBot="1">
      <c r="B95" s="15" t="s">
        <v>155</v>
      </c>
      <c r="C95" s="20" t="s">
        <v>156</v>
      </c>
      <c r="D95" s="20" t="s">
        <v>9</v>
      </c>
      <c r="E95" s="11">
        <v>1</v>
      </c>
      <c r="F95" s="24"/>
      <c r="G95" s="21">
        <f>E95*F95</f>
        <v>0</v>
      </c>
    </row>
    <row r="96" spans="1:7" ht="31.5" thickTop="1" thickBot="1">
      <c r="B96" s="15" t="s">
        <v>157</v>
      </c>
      <c r="C96" s="20" t="s">
        <v>169</v>
      </c>
      <c r="D96" s="20" t="s">
        <v>9</v>
      </c>
      <c r="E96" s="11">
        <v>1</v>
      </c>
      <c r="F96" s="24"/>
      <c r="G96" s="21">
        <f>E96*F96</f>
        <v>0</v>
      </c>
    </row>
    <row r="97" spans="2:7" ht="16.5" thickTop="1" thickBot="1">
      <c r="B97" s="15" t="s">
        <v>159</v>
      </c>
      <c r="C97" s="20" t="s">
        <v>147</v>
      </c>
      <c r="D97" s="20" t="s">
        <v>9</v>
      </c>
      <c r="E97" s="11">
        <v>1</v>
      </c>
      <c r="F97" s="24"/>
      <c r="G97" s="21">
        <f>E97*F97</f>
        <v>0</v>
      </c>
    </row>
    <row r="98" spans="2:7" ht="16.5" thickTop="1" thickBot="1">
      <c r="B98" s="15"/>
      <c r="C98" s="160" t="s">
        <v>96</v>
      </c>
      <c r="D98" s="20"/>
      <c r="E98" s="23"/>
      <c r="F98" s="24"/>
      <c r="G98" s="21"/>
    </row>
    <row r="99" spans="2:7" ht="46.5" thickTop="1" thickBot="1">
      <c r="B99" s="15">
        <v>7.3</v>
      </c>
      <c r="C99" s="161" t="s">
        <v>142</v>
      </c>
      <c r="D99" s="20" t="s">
        <v>13</v>
      </c>
      <c r="E99" s="11">
        <v>1</v>
      </c>
      <c r="F99" s="24"/>
      <c r="G99" s="21">
        <f>F99</f>
        <v>0</v>
      </c>
    </row>
    <row r="100" spans="2:7" ht="16.5" thickTop="1" thickBot="1">
      <c r="B100" s="15"/>
      <c r="C100" s="162" t="s">
        <v>83</v>
      </c>
      <c r="D100" s="20"/>
      <c r="E100" s="23"/>
      <c r="F100" s="24"/>
      <c r="G100" s="21"/>
    </row>
    <row r="101" spans="2:7" ht="16.5" thickTop="1" thickBot="1">
      <c r="B101" s="15"/>
      <c r="C101" s="158" t="s">
        <v>97</v>
      </c>
      <c r="D101" s="20"/>
      <c r="E101" s="190"/>
      <c r="F101" s="191"/>
      <c r="G101" s="21"/>
    </row>
    <row r="102" spans="2:7" ht="16.5" thickTop="1" thickBot="1">
      <c r="B102" s="15"/>
      <c r="C102" s="158" t="s">
        <v>98</v>
      </c>
      <c r="D102" s="20" t="s">
        <v>99</v>
      </c>
      <c r="E102" s="182"/>
      <c r="F102" s="183"/>
      <c r="G102" s="21"/>
    </row>
    <row r="103" spans="2:7" ht="16.5" thickTop="1" thickBot="1">
      <c r="B103" s="15"/>
      <c r="C103" s="158" t="s">
        <v>100</v>
      </c>
      <c r="D103" s="20" t="s">
        <v>101</v>
      </c>
      <c r="E103" s="182"/>
      <c r="F103" s="183"/>
      <c r="G103" s="21"/>
    </row>
    <row r="104" spans="2:7" ht="16.5" thickTop="1" thickBot="1">
      <c r="B104" s="15"/>
      <c r="C104" s="158" t="s">
        <v>102</v>
      </c>
      <c r="D104" s="20" t="s">
        <v>103</v>
      </c>
      <c r="E104" s="182"/>
      <c r="F104" s="183"/>
      <c r="G104" s="21"/>
    </row>
    <row r="105" spans="2:7" ht="16.5" thickTop="1" thickBot="1">
      <c r="B105" s="15"/>
      <c r="C105" s="156" t="s">
        <v>104</v>
      </c>
      <c r="D105" s="20"/>
      <c r="E105" s="182"/>
      <c r="F105" s="183"/>
      <c r="G105" s="21"/>
    </row>
    <row r="106" spans="2:7" ht="16.5" thickTop="1" thickBot="1">
      <c r="B106" s="15"/>
      <c r="C106" s="38"/>
      <c r="D106" s="20"/>
      <c r="E106" s="78"/>
      <c r="F106" s="79"/>
      <c r="G106" s="80"/>
    </row>
    <row r="107" spans="2:7" ht="16.5" thickTop="1" thickBot="1">
      <c r="B107" s="81"/>
      <c r="C107" s="81" t="s">
        <v>106</v>
      </c>
      <c r="D107" s="81"/>
      <c r="E107" s="82"/>
      <c r="F107" s="82"/>
      <c r="G107" s="83">
        <f>G9+G14+G22+G32+G47+G63+G68</f>
        <v>0</v>
      </c>
    </row>
    <row r="108" spans="2:7" ht="16.5" thickTop="1" thickBot="1">
      <c r="B108" s="81"/>
      <c r="C108" s="81" t="s">
        <v>107</v>
      </c>
      <c r="D108" s="81"/>
      <c r="E108" s="81"/>
      <c r="F108" s="81"/>
      <c r="G108" s="84">
        <f>G107*0.1</f>
        <v>0</v>
      </c>
    </row>
    <row r="109" spans="2:7" ht="16.5" thickTop="1" thickBot="1">
      <c r="B109" s="81"/>
      <c r="C109" s="81" t="s">
        <v>108</v>
      </c>
      <c r="D109" s="81"/>
      <c r="E109" s="81"/>
      <c r="F109" s="81"/>
      <c r="G109" s="84">
        <f>G108*0.16</f>
        <v>0</v>
      </c>
    </row>
    <row r="110" spans="2:7" ht="16.5" thickTop="1" thickBot="1">
      <c r="B110" s="81"/>
      <c r="C110" s="81" t="s">
        <v>109</v>
      </c>
      <c r="D110" s="81"/>
      <c r="E110" s="81"/>
      <c r="F110" s="81"/>
      <c r="G110" s="83">
        <f>G109+G108+G107</f>
        <v>0</v>
      </c>
    </row>
    <row r="111" spans="2:7" ht="15.75" thickTop="1">
      <c r="B111" s="85"/>
      <c r="C111" s="77"/>
      <c r="D111" s="77"/>
      <c r="E111" s="77"/>
      <c r="F111" s="86"/>
      <c r="G111" s="77"/>
    </row>
    <row r="112" spans="2:7">
      <c r="B112" s="87"/>
      <c r="C112" s="4"/>
    </row>
    <row r="113" spans="1:7">
      <c r="B113" s="87"/>
      <c r="C113" s="4"/>
      <c r="D113" s="1"/>
      <c r="E113" s="1"/>
      <c r="F113" s="1"/>
      <c r="G113" s="1"/>
    </row>
    <row r="114" spans="1:7" s="3" customFormat="1" ht="14.25">
      <c r="A114" s="1"/>
      <c r="B114" s="88"/>
      <c r="C114" s="89"/>
      <c r="D114" s="1"/>
      <c r="E114" s="1"/>
      <c r="F114" s="1"/>
      <c r="G114" s="1"/>
    </row>
    <row r="115" spans="1:7" s="3" customFormat="1" ht="14.25">
      <c r="A115" s="1"/>
      <c r="B115" s="88"/>
      <c r="C115" s="89"/>
      <c r="F115" s="4"/>
    </row>
    <row r="116" spans="1:7" s="3" customFormat="1" ht="14.25">
      <c r="A116" s="1"/>
      <c r="B116" s="88"/>
      <c r="C116" s="89"/>
      <c r="F116" s="4"/>
    </row>
    <row r="117" spans="1:7" s="3" customFormat="1" ht="14.25">
      <c r="A117" s="1"/>
      <c r="B117" s="88"/>
      <c r="C117" s="89"/>
      <c r="F117" s="4"/>
    </row>
    <row r="118" spans="1:7" s="3" customFormat="1" ht="14.25">
      <c r="A118" s="1"/>
      <c r="B118" s="88"/>
      <c r="C118" s="90"/>
      <c r="F118" s="4"/>
    </row>
    <row r="119" spans="1:7" s="3" customFormat="1" ht="14.25">
      <c r="A119" s="1"/>
      <c r="B119" s="88"/>
      <c r="C119" s="91"/>
      <c r="F119" s="4"/>
    </row>
    <row r="120" spans="1:7" s="3" customFormat="1" ht="14.25">
      <c r="A120" s="1"/>
      <c r="B120" s="88"/>
      <c r="C120" s="92"/>
      <c r="F120" s="4"/>
    </row>
    <row r="121" spans="1:7" s="3" customFormat="1" ht="14.25">
      <c r="A121" s="1"/>
      <c r="B121" s="88"/>
      <c r="C121" s="93"/>
      <c r="F121" s="4"/>
    </row>
    <row r="122" spans="1:7" s="3" customFormat="1" ht="14.25">
      <c r="A122" s="1"/>
      <c r="B122" s="88"/>
      <c r="C122" s="93"/>
      <c r="F122" s="4"/>
    </row>
    <row r="124" spans="1:7" s="3" customFormat="1" ht="14.25">
      <c r="A124" s="1"/>
      <c r="B124" s="88"/>
      <c r="C124" s="89"/>
      <c r="F124" s="4"/>
    </row>
  </sheetData>
  <mergeCells count="14">
    <mergeCell ref="D36:G36"/>
    <mergeCell ref="B2:G2"/>
    <mergeCell ref="B3:G3"/>
    <mergeCell ref="B5:G5"/>
    <mergeCell ref="D34:G34"/>
    <mergeCell ref="D35:G35"/>
    <mergeCell ref="E104:F104"/>
    <mergeCell ref="E105:F105"/>
    <mergeCell ref="D71:G71"/>
    <mergeCell ref="E72:F72"/>
    <mergeCell ref="E80:F80"/>
    <mergeCell ref="E101:F101"/>
    <mergeCell ref="E102:F102"/>
    <mergeCell ref="E103:F103"/>
  </mergeCells>
  <pageMargins left="0.70866141732283472" right="0.70866141732283472" top="0.74803149606299213" bottom="0.74803149606299213" header="0.31496062992125984" footer="0.31496062992125984"/>
  <pageSetup paperSize="9" scale="56" fitToHeight="0" orientation="portrait" r:id="rId1"/>
  <headerFooter>
    <oddFooter>Page &amp;P of &amp;N</oddFooter>
  </headerFooter>
  <rowBreaks count="2" manualBreakCount="2">
    <brk id="30" max="16383" man="1"/>
    <brk id="6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tint="0.79998168889431442"/>
  </sheetPr>
  <dimension ref="A1:L124"/>
  <sheetViews>
    <sheetView view="pageBreakPreview" zoomScale="90" zoomScaleNormal="100" zoomScaleSheetLayoutView="90" workbookViewId="0">
      <selection activeCell="C34" sqref="C34"/>
    </sheetView>
  </sheetViews>
  <sheetFormatPr defaultRowHeight="15"/>
  <cols>
    <col min="1" max="1" width="2" style="1" customWidth="1"/>
    <col min="2" max="2" width="9.42578125" style="88" customWidth="1"/>
    <col min="3" max="3" width="88.14062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1" spans="1:7" ht="7.5" customHeight="1"/>
    <row r="2" spans="1:7" ht="20.25">
      <c r="B2" s="180" t="s">
        <v>0</v>
      </c>
      <c r="C2" s="180"/>
      <c r="D2" s="180"/>
      <c r="E2" s="180"/>
      <c r="F2" s="180"/>
      <c r="G2" s="180"/>
    </row>
    <row r="3" spans="1:7" ht="18" customHeight="1">
      <c r="B3" s="181" t="s">
        <v>177</v>
      </c>
      <c r="C3" s="181"/>
      <c r="D3" s="181"/>
      <c r="E3" s="181"/>
      <c r="F3" s="181"/>
      <c r="G3" s="181"/>
    </row>
    <row r="4" spans="1:7" ht="17.25" customHeight="1">
      <c r="B4" s="2"/>
      <c r="D4" s="4"/>
    </row>
    <row r="5" spans="1:7" ht="21.75" thickBot="1">
      <c r="B5" s="192" t="s">
        <v>180</v>
      </c>
      <c r="C5" s="192"/>
      <c r="D5" s="192"/>
      <c r="E5" s="192"/>
      <c r="F5" s="192"/>
      <c r="G5" s="192"/>
    </row>
    <row r="6" spans="1:7" ht="16.5" thickTop="1" thickBot="1">
      <c r="B6" s="5" t="s">
        <v>188</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76.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f>ROUNDUP(2*(E24+E50+E51)/10000,1)</f>
        <v>0.1</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3</v>
      </c>
      <c r="F15" s="16"/>
      <c r="G15" s="21">
        <f t="shared" ref="G15:G21" si="0">E15*F15</f>
        <v>0</v>
      </c>
    </row>
    <row r="16" spans="1:7" s="18" customFormat="1" ht="31.5" thickTop="1" thickBot="1">
      <c r="A16" s="13"/>
      <c r="B16" s="15">
        <v>2.2000000000000002</v>
      </c>
      <c r="C16" s="20" t="s">
        <v>18</v>
      </c>
      <c r="D16" s="15" t="s">
        <v>16</v>
      </c>
      <c r="E16" s="11">
        <v>94.5</v>
      </c>
      <c r="F16" s="16"/>
      <c r="G16" s="21">
        <f t="shared" si="0"/>
        <v>0</v>
      </c>
    </row>
    <row r="17" spans="1:7" s="18" customFormat="1" ht="31.5" thickTop="1" thickBot="1">
      <c r="A17" s="13"/>
      <c r="B17" s="15">
        <v>2.2999999999999998</v>
      </c>
      <c r="C17" s="20" t="s">
        <v>19</v>
      </c>
      <c r="D17" s="15" t="s">
        <v>16</v>
      </c>
      <c r="E17" s="11">
        <v>10.5</v>
      </c>
      <c r="F17" s="16"/>
      <c r="G17" s="21">
        <f t="shared" si="0"/>
        <v>0</v>
      </c>
    </row>
    <row r="18" spans="1:7" s="18" customFormat="1" ht="31.5" thickTop="1" thickBot="1">
      <c r="A18" s="13"/>
      <c r="B18" s="15">
        <v>2.4</v>
      </c>
      <c r="C18" s="20" t="s">
        <v>20</v>
      </c>
      <c r="D18" s="15" t="s">
        <v>21</v>
      </c>
      <c r="E18" s="11">
        <v>0.94499999999999995</v>
      </c>
      <c r="F18" s="16"/>
      <c r="G18" s="21">
        <f t="shared" si="0"/>
        <v>0</v>
      </c>
    </row>
    <row r="19" spans="1:7" s="18" customFormat="1" ht="31.5" thickTop="1" thickBot="1">
      <c r="A19" s="13"/>
      <c r="B19" s="15">
        <v>2.5</v>
      </c>
      <c r="C19" s="20" t="s">
        <v>22</v>
      </c>
      <c r="D19" s="15" t="s">
        <v>21</v>
      </c>
      <c r="E19" s="11">
        <v>0.94499999999999995</v>
      </c>
      <c r="F19" s="16"/>
      <c r="G19" s="21">
        <f t="shared" si="0"/>
        <v>0</v>
      </c>
    </row>
    <row r="20" spans="1:7" s="18" customFormat="1" ht="46.5" thickTop="1" thickBot="1">
      <c r="A20" s="13"/>
      <c r="B20" s="15">
        <v>2.6</v>
      </c>
      <c r="C20" s="20" t="s">
        <v>168</v>
      </c>
      <c r="D20" s="15" t="s">
        <v>16</v>
      </c>
      <c r="E20" s="11">
        <v>94.5</v>
      </c>
      <c r="F20" s="16"/>
      <c r="G20" s="21">
        <f t="shared" si="0"/>
        <v>0</v>
      </c>
    </row>
    <row r="21" spans="1:7" s="18" customFormat="1" ht="16.5" thickTop="1" thickBot="1">
      <c r="A21" s="13"/>
      <c r="B21" s="15">
        <v>2.7</v>
      </c>
      <c r="C21" s="20" t="s">
        <v>24</v>
      </c>
      <c r="D21" s="15" t="s">
        <v>9</v>
      </c>
      <c r="E21" s="11">
        <v>1</v>
      </c>
      <c r="F21" s="16"/>
      <c r="G21" s="21">
        <f t="shared" si="0"/>
        <v>0</v>
      </c>
    </row>
    <row r="22" spans="1:7" s="18" customFormat="1" ht="18.75" thickTop="1" thickBot="1">
      <c r="A22" s="13"/>
      <c r="B22" s="8" t="s">
        <v>25</v>
      </c>
      <c r="C22" s="9"/>
      <c r="D22" s="15"/>
      <c r="E22" s="23"/>
      <c r="F22" s="24"/>
      <c r="G22" s="17">
        <f>SUM(G23:G29)</f>
        <v>0</v>
      </c>
    </row>
    <row r="23" spans="1:7" s="18" customFormat="1" ht="46.5" thickTop="1" thickBot="1">
      <c r="A23" s="13"/>
      <c r="B23" s="25"/>
      <c r="C23" s="26" t="s">
        <v>26</v>
      </c>
      <c r="D23" s="25"/>
      <c r="E23" s="27"/>
      <c r="F23" s="28"/>
      <c r="G23" s="29"/>
    </row>
    <row r="24" spans="1:7" s="18" customFormat="1" ht="16.5" customHeight="1" thickTop="1" thickBot="1">
      <c r="A24" s="13"/>
      <c r="B24" s="15">
        <v>3.1</v>
      </c>
      <c r="C24" s="20" t="s">
        <v>27</v>
      </c>
      <c r="D24" s="15" t="s">
        <v>16</v>
      </c>
      <c r="E24" s="11">
        <f>33+24</f>
        <v>57</v>
      </c>
      <c r="F24" s="24"/>
      <c r="G24" s="21">
        <f t="shared" ref="G24:G29" si="1">E24*F24</f>
        <v>0</v>
      </c>
    </row>
    <row r="25" spans="1:7" s="18" customFormat="1" ht="18.75" thickTop="1" thickBot="1">
      <c r="A25" s="13"/>
      <c r="B25" s="15">
        <v>3.2</v>
      </c>
      <c r="C25" s="30" t="s">
        <v>28</v>
      </c>
      <c r="D25" s="15" t="s">
        <v>13</v>
      </c>
      <c r="E25" s="11">
        <v>1</v>
      </c>
      <c r="F25" s="24"/>
      <c r="G25" s="21">
        <f t="shared" si="1"/>
        <v>0</v>
      </c>
    </row>
    <row r="26" spans="1:7" s="18" customFormat="1" ht="106.5" thickTop="1" thickBot="1">
      <c r="A26" s="13"/>
      <c r="B26" s="15">
        <v>3.3</v>
      </c>
      <c r="C26" s="20" t="s">
        <v>175</v>
      </c>
      <c r="D26" s="15" t="s">
        <v>30</v>
      </c>
      <c r="E26" s="11">
        <v>1</v>
      </c>
      <c r="F26" s="24"/>
      <c r="G26" s="21">
        <f t="shared" si="1"/>
        <v>0</v>
      </c>
    </row>
    <row r="27" spans="1:7" s="18" customFormat="1" ht="31.5" thickTop="1" thickBot="1">
      <c r="A27" s="13"/>
      <c r="B27" s="15">
        <v>3.4</v>
      </c>
      <c r="C27" s="20" t="s">
        <v>174</v>
      </c>
      <c r="D27" s="15" t="s">
        <v>30</v>
      </c>
      <c r="E27" s="11">
        <v>1</v>
      </c>
      <c r="F27" s="24"/>
      <c r="G27" s="21">
        <f t="shared" si="1"/>
        <v>0</v>
      </c>
    </row>
    <row r="28" spans="1:7" s="18" customFormat="1" ht="31.5" thickTop="1" thickBot="1">
      <c r="A28" s="13"/>
      <c r="B28" s="15">
        <v>3.5</v>
      </c>
      <c r="C28" s="20" t="s">
        <v>158</v>
      </c>
      <c r="D28" s="20" t="s">
        <v>9</v>
      </c>
      <c r="E28" s="11">
        <v>1</v>
      </c>
      <c r="F28" s="24"/>
      <c r="G28" s="21">
        <f t="shared" si="1"/>
        <v>0</v>
      </c>
    </row>
    <row r="29" spans="1:7" s="18" customFormat="1" ht="16.5" thickTop="1" thickBot="1">
      <c r="A29" s="13"/>
      <c r="B29" s="15">
        <v>3.6</v>
      </c>
      <c r="C29" s="20" t="s">
        <v>147</v>
      </c>
      <c r="D29" s="20" t="s">
        <v>9</v>
      </c>
      <c r="E29" s="11">
        <v>1</v>
      </c>
      <c r="F29" s="24"/>
      <c r="G29" s="21">
        <f t="shared" si="1"/>
        <v>0</v>
      </c>
    </row>
    <row r="30" spans="1:7" s="18" customFormat="1" ht="16.5" thickTop="1" thickBot="1">
      <c r="A30" s="13"/>
      <c r="B30" s="15"/>
      <c r="C30" s="31" t="s">
        <v>31</v>
      </c>
      <c r="D30" s="15"/>
      <c r="E30" s="32"/>
      <c r="F30" s="24"/>
      <c r="G30" s="33">
        <f>G9+G14+G22</f>
        <v>0</v>
      </c>
    </row>
    <row r="31" spans="1:7" s="18" customFormat="1" ht="16.5" thickTop="1" thickBot="1">
      <c r="A31" s="13"/>
      <c r="B31" s="15"/>
      <c r="C31" s="31" t="s">
        <v>32</v>
      </c>
      <c r="D31" s="15"/>
      <c r="E31" s="32"/>
      <c r="F31" s="24"/>
      <c r="G31" s="33">
        <f>G30</f>
        <v>0</v>
      </c>
    </row>
    <row r="32" spans="1:7" s="18" customFormat="1" ht="16.5" thickTop="1" thickBot="1">
      <c r="A32" s="13"/>
      <c r="B32" s="8" t="s">
        <v>33</v>
      </c>
      <c r="C32" s="9"/>
      <c r="D32" s="15"/>
      <c r="E32" s="32"/>
      <c r="F32" s="24"/>
      <c r="G32" s="34">
        <f>SUM(G38:G46)</f>
        <v>0</v>
      </c>
    </row>
    <row r="33" spans="1:7" s="18" customFormat="1" ht="16.5" thickTop="1" thickBot="1">
      <c r="A33" s="13"/>
      <c r="B33" s="35"/>
      <c r="C33" s="26" t="s">
        <v>34</v>
      </c>
      <c r="D33" s="25"/>
      <c r="E33" s="36"/>
      <c r="F33" s="28"/>
      <c r="G33" s="37"/>
    </row>
    <row r="34" spans="1:7" s="18" customFormat="1" ht="16.5" thickTop="1" thickBot="1">
      <c r="A34" s="13"/>
      <c r="B34" s="8"/>
      <c r="C34" s="38" t="s">
        <v>35</v>
      </c>
      <c r="D34" s="193"/>
      <c r="E34" s="194"/>
      <c r="F34" s="194"/>
      <c r="G34" s="195"/>
    </row>
    <row r="35" spans="1:7" s="18" customFormat="1" ht="16.5" thickTop="1" thickBot="1">
      <c r="A35" s="13"/>
      <c r="B35" s="8"/>
      <c r="C35" s="38" t="s">
        <v>36</v>
      </c>
      <c r="D35" s="184"/>
      <c r="E35" s="185"/>
      <c r="F35" s="185"/>
      <c r="G35" s="186"/>
    </row>
    <row r="36" spans="1:7" s="18" customFormat="1" ht="16.5" thickTop="1" thickBot="1">
      <c r="A36" s="13"/>
      <c r="B36" s="8"/>
      <c r="C36" s="38" t="s">
        <v>37</v>
      </c>
      <c r="D36" s="184"/>
      <c r="E36" s="185"/>
      <c r="F36" s="185"/>
      <c r="G36" s="186"/>
    </row>
    <row r="37" spans="1:7" s="18" customFormat="1" ht="31.5" thickTop="1" thickBot="1">
      <c r="A37" s="13"/>
      <c r="B37" s="35"/>
      <c r="C37" s="26" t="s">
        <v>38</v>
      </c>
      <c r="D37" s="39"/>
      <c r="E37" s="40"/>
      <c r="F37" s="41"/>
      <c r="G37" s="42"/>
    </row>
    <row r="38" spans="1:7" s="18" customFormat="1" ht="16.5" thickTop="1" thickBot="1">
      <c r="A38" s="13"/>
      <c r="B38" s="43">
        <v>4.0999999999999996</v>
      </c>
      <c r="C38" s="20" t="s">
        <v>39</v>
      </c>
      <c r="D38" s="15" t="s">
        <v>9</v>
      </c>
      <c r="E38" s="32">
        <v>1</v>
      </c>
      <c r="F38" s="24"/>
      <c r="G38" s="44">
        <f>F38*E38</f>
        <v>0</v>
      </c>
    </row>
    <row r="39" spans="1:7" s="18" customFormat="1" ht="31.5" thickTop="1" thickBot="1">
      <c r="A39" s="13"/>
      <c r="B39" s="43">
        <v>4.2</v>
      </c>
      <c r="C39" s="20" t="s">
        <v>40</v>
      </c>
      <c r="D39" s="15" t="s">
        <v>13</v>
      </c>
      <c r="E39" s="32">
        <v>6</v>
      </c>
      <c r="F39" s="24"/>
      <c r="G39" s="44">
        <f>F39*E39</f>
        <v>0</v>
      </c>
    </row>
    <row r="40" spans="1:7" s="18" customFormat="1" ht="61.5" thickTop="1" thickBot="1">
      <c r="A40" s="13"/>
      <c r="B40" s="45"/>
      <c r="C40" s="26" t="s">
        <v>189</v>
      </c>
      <c r="D40" s="25"/>
      <c r="E40" s="36"/>
      <c r="F40" s="28"/>
      <c r="G40" s="46"/>
    </row>
    <row r="41" spans="1:7" s="18" customFormat="1" ht="16.5" thickTop="1" thickBot="1">
      <c r="A41" s="13"/>
      <c r="B41" s="43">
        <v>4.3</v>
      </c>
      <c r="C41" s="20" t="s">
        <v>178</v>
      </c>
      <c r="D41" s="15" t="s">
        <v>13</v>
      </c>
      <c r="E41" s="32">
        <v>1</v>
      </c>
      <c r="F41" s="24"/>
      <c r="G41" s="44">
        <f t="shared" ref="G41:G46" si="2">F41*E41</f>
        <v>0</v>
      </c>
    </row>
    <row r="42" spans="1:7" s="18" customFormat="1" ht="16.5" thickTop="1" thickBot="1">
      <c r="A42" s="13"/>
      <c r="B42" s="43">
        <v>4.4000000000000004</v>
      </c>
      <c r="C42" s="20" t="s">
        <v>42</v>
      </c>
      <c r="D42" s="15" t="s">
        <v>9</v>
      </c>
      <c r="E42" s="32">
        <v>1</v>
      </c>
      <c r="F42" s="24"/>
      <c r="G42" s="44">
        <f t="shared" si="2"/>
        <v>0</v>
      </c>
    </row>
    <row r="43" spans="1:7" s="18" customFormat="1" ht="16.5" thickTop="1" thickBot="1">
      <c r="A43" s="13"/>
      <c r="B43" s="43">
        <v>4.5</v>
      </c>
      <c r="C43" s="20" t="s">
        <v>43</v>
      </c>
      <c r="D43" s="15" t="s">
        <v>13</v>
      </c>
      <c r="E43" s="32">
        <v>1</v>
      </c>
      <c r="F43" s="24"/>
      <c r="G43" s="44">
        <f t="shared" si="2"/>
        <v>0</v>
      </c>
    </row>
    <row r="44" spans="1:7" s="18" customFormat="1" ht="31.5" thickTop="1" thickBot="1">
      <c r="A44" s="13"/>
      <c r="B44" s="43">
        <v>4.5999999999999996</v>
      </c>
      <c r="C44" s="20" t="s">
        <v>44</v>
      </c>
      <c r="D44" s="15" t="s">
        <v>13</v>
      </c>
      <c r="E44" s="32">
        <v>1</v>
      </c>
      <c r="F44" s="24"/>
      <c r="G44" s="44">
        <f t="shared" si="2"/>
        <v>0</v>
      </c>
    </row>
    <row r="45" spans="1:7" s="18" customFormat="1" ht="31.5" thickTop="1" thickBot="1">
      <c r="A45" s="13"/>
      <c r="B45" s="43">
        <v>4.7</v>
      </c>
      <c r="C45" s="20" t="s">
        <v>160</v>
      </c>
      <c r="D45" s="15" t="s">
        <v>9</v>
      </c>
      <c r="E45" s="32">
        <v>1</v>
      </c>
      <c r="F45" s="24"/>
      <c r="G45" s="44">
        <f t="shared" si="2"/>
        <v>0</v>
      </c>
    </row>
    <row r="46" spans="1:7" s="18" customFormat="1" ht="16.5" thickTop="1" thickBot="1">
      <c r="A46" s="13"/>
      <c r="B46" s="43">
        <v>4.8</v>
      </c>
      <c r="C46" s="20" t="s">
        <v>45</v>
      </c>
      <c r="D46" s="15" t="s">
        <v>13</v>
      </c>
      <c r="E46" s="32">
        <v>1</v>
      </c>
      <c r="F46" s="24"/>
      <c r="G46" s="44">
        <f t="shared" si="2"/>
        <v>0</v>
      </c>
    </row>
    <row r="47" spans="1:7" s="18" customFormat="1" ht="16.5" thickTop="1" thickBot="1">
      <c r="A47" s="13"/>
      <c r="B47" s="8" t="s">
        <v>46</v>
      </c>
      <c r="C47" s="9"/>
      <c r="D47" s="15"/>
      <c r="E47" s="32"/>
      <c r="F47" s="24"/>
      <c r="G47" s="34">
        <f>SUM(G49:G58)</f>
        <v>0</v>
      </c>
    </row>
    <row r="48" spans="1:7" s="18" customFormat="1" ht="46.5" thickTop="1" thickBot="1">
      <c r="A48" s="13"/>
      <c r="B48" s="47"/>
      <c r="C48" s="48" t="s">
        <v>26</v>
      </c>
      <c r="D48" s="47"/>
      <c r="E48" s="49"/>
      <c r="F48" s="28"/>
      <c r="G48" s="29"/>
    </row>
    <row r="49" spans="1:12" s="18" customFormat="1" ht="16.5" thickTop="1" thickBot="1">
      <c r="A49" s="13"/>
      <c r="B49" s="163">
        <v>5.0999999999999996</v>
      </c>
      <c r="C49" s="50" t="s">
        <v>50</v>
      </c>
      <c r="D49" s="15" t="s">
        <v>13</v>
      </c>
      <c r="E49" s="16">
        <v>1</v>
      </c>
      <c r="F49" s="24"/>
      <c r="G49" s="21">
        <f t="shared" ref="G49:G58" si="3">E49*F49</f>
        <v>0</v>
      </c>
    </row>
    <row r="50" spans="1:12" s="18" customFormat="1" ht="16.5" thickTop="1" thickBot="1">
      <c r="A50" s="13"/>
      <c r="B50" s="15">
        <v>5.2</v>
      </c>
      <c r="C50" s="50" t="s">
        <v>173</v>
      </c>
      <c r="D50" s="15" t="s">
        <v>16</v>
      </c>
      <c r="E50" s="16">
        <f>30</f>
        <v>30</v>
      </c>
      <c r="F50" s="24"/>
      <c r="G50" s="21">
        <f t="shared" si="3"/>
        <v>0</v>
      </c>
    </row>
    <row r="51" spans="1:12" s="18" customFormat="1" ht="16.5" thickTop="1" thickBot="1">
      <c r="A51" s="13"/>
      <c r="B51" s="163">
        <v>5.3</v>
      </c>
      <c r="C51" s="50" t="s">
        <v>51</v>
      </c>
      <c r="D51" s="15" t="s">
        <v>16</v>
      </c>
      <c r="E51" s="11">
        <f>16+2</f>
        <v>18</v>
      </c>
      <c r="F51" s="24"/>
      <c r="G51" s="21">
        <f t="shared" si="3"/>
        <v>0</v>
      </c>
    </row>
    <row r="52" spans="1:12" s="54" customFormat="1" ht="18.75" thickTop="1" thickBot="1">
      <c r="A52" s="53"/>
      <c r="B52" s="15">
        <v>5.4</v>
      </c>
      <c r="C52" s="30" t="s">
        <v>53</v>
      </c>
      <c r="D52" s="15" t="s">
        <v>13</v>
      </c>
      <c r="E52" s="16">
        <v>1</v>
      </c>
      <c r="F52" s="24"/>
      <c r="G52" s="21">
        <f t="shared" si="3"/>
        <v>0</v>
      </c>
    </row>
    <row r="53" spans="1:12" s="54" customFormat="1" ht="16.5" thickTop="1" thickBot="1">
      <c r="A53" s="53"/>
      <c r="B53" s="163">
        <v>5.5</v>
      </c>
      <c r="C53" s="30" t="s">
        <v>54</v>
      </c>
      <c r="D53" s="15" t="s">
        <v>13</v>
      </c>
      <c r="E53" s="11">
        <v>2</v>
      </c>
      <c r="F53" s="24"/>
      <c r="G53" s="21">
        <f t="shared" si="3"/>
        <v>0</v>
      </c>
    </row>
    <row r="54" spans="1:12" s="54" customFormat="1" ht="16.5" thickTop="1" thickBot="1">
      <c r="A54" s="53"/>
      <c r="B54" s="15">
        <v>5.6</v>
      </c>
      <c r="C54" s="30" t="s">
        <v>172</v>
      </c>
      <c r="D54" s="15" t="s">
        <v>13</v>
      </c>
      <c r="E54" s="11">
        <v>1</v>
      </c>
      <c r="F54" s="24"/>
      <c r="G54" s="21">
        <f t="shared" si="3"/>
        <v>0</v>
      </c>
    </row>
    <row r="55" spans="1:12" s="54" customFormat="1" ht="16.5" thickTop="1" thickBot="1">
      <c r="A55" s="53"/>
      <c r="B55" s="163">
        <v>5.7</v>
      </c>
      <c r="C55" s="55" t="s">
        <v>55</v>
      </c>
      <c r="D55" s="15" t="s">
        <v>13</v>
      </c>
      <c r="E55" s="11">
        <v>1</v>
      </c>
      <c r="F55" s="24"/>
      <c r="G55" s="21">
        <f t="shared" si="3"/>
        <v>0</v>
      </c>
    </row>
    <row r="56" spans="1:12" s="54" customFormat="1" ht="16.5" thickTop="1" thickBot="1">
      <c r="A56" s="53"/>
      <c r="B56" s="15">
        <v>5.8</v>
      </c>
      <c r="C56" s="55" t="s">
        <v>56</v>
      </c>
      <c r="D56" s="15" t="s">
        <v>13</v>
      </c>
      <c r="E56" s="11">
        <f>E55*2</f>
        <v>2</v>
      </c>
      <c r="F56" s="24"/>
      <c r="G56" s="21">
        <f t="shared" si="3"/>
        <v>0</v>
      </c>
    </row>
    <row r="57" spans="1:12" s="18" customFormat="1" ht="16.5" thickTop="1" thickBot="1">
      <c r="A57" s="13"/>
      <c r="B57" s="163">
        <v>5.9</v>
      </c>
      <c r="C57" s="20" t="s">
        <v>171</v>
      </c>
      <c r="D57" s="15" t="s">
        <v>13</v>
      </c>
      <c r="E57" s="11">
        <v>1</v>
      </c>
      <c r="F57" s="24"/>
      <c r="G57" s="21">
        <f t="shared" si="3"/>
        <v>0</v>
      </c>
    </row>
    <row r="58" spans="1:12" s="18" customFormat="1" ht="31.5" thickTop="1" thickBot="1">
      <c r="A58" s="13"/>
      <c r="B58" s="52">
        <v>5.0999999999999996</v>
      </c>
      <c r="C58" s="20" t="s">
        <v>139</v>
      </c>
      <c r="D58" s="15" t="s">
        <v>13</v>
      </c>
      <c r="E58" s="11">
        <v>1</v>
      </c>
      <c r="F58" s="24"/>
      <c r="G58" s="21">
        <f t="shared" si="3"/>
        <v>0</v>
      </c>
      <c r="I58"/>
      <c r="J58" s="56"/>
      <c r="K58" s="56"/>
      <c r="L58" s="56"/>
    </row>
    <row r="59" spans="1:12" s="18" customFormat="1" ht="46.5" thickTop="1" thickBot="1">
      <c r="A59" s="13"/>
      <c r="B59" s="57"/>
      <c r="C59" s="58" t="s">
        <v>58</v>
      </c>
      <c r="D59" s="25"/>
      <c r="E59" s="27"/>
      <c r="F59" s="28"/>
      <c r="G59" s="29"/>
      <c r="I59" s="59"/>
      <c r="J59" s="56"/>
      <c r="K59" s="56"/>
      <c r="L59" s="56"/>
    </row>
    <row r="60" spans="1:12" s="18" customFormat="1" ht="20.25" thickTop="1" thickBot="1">
      <c r="A60" s="13"/>
      <c r="B60" s="52">
        <v>5.12</v>
      </c>
      <c r="C60" s="51" t="s">
        <v>170</v>
      </c>
      <c r="D60" s="15" t="s">
        <v>30</v>
      </c>
      <c r="E60" s="11">
        <v>1</v>
      </c>
      <c r="F60" s="24"/>
      <c r="G60" s="21"/>
      <c r="I60" s="59"/>
      <c r="J60" s="56"/>
      <c r="K60" s="56"/>
      <c r="L60" s="56"/>
    </row>
    <row r="61" spans="1:12" s="18" customFormat="1" ht="16.5" thickTop="1" thickBot="1">
      <c r="A61" s="13"/>
      <c r="B61" s="52"/>
      <c r="C61" s="31" t="s">
        <v>31</v>
      </c>
      <c r="D61" s="15"/>
      <c r="E61" s="11"/>
      <c r="F61" s="24"/>
      <c r="G61" s="21">
        <f>G32+G47</f>
        <v>0</v>
      </c>
      <c r="I61" s="59"/>
      <c r="J61" s="56"/>
      <c r="K61" s="56"/>
      <c r="L61" s="56"/>
    </row>
    <row r="62" spans="1:12" s="18" customFormat="1" ht="16.5" thickTop="1" thickBot="1">
      <c r="A62" s="13"/>
      <c r="B62" s="52"/>
      <c r="C62" s="31" t="s">
        <v>32</v>
      </c>
      <c r="D62" s="15"/>
      <c r="E62" s="11"/>
      <c r="F62" s="24"/>
      <c r="G62" s="21">
        <f>G61</f>
        <v>0</v>
      </c>
      <c r="I62" s="59"/>
      <c r="J62" s="56"/>
      <c r="K62" s="56"/>
      <c r="L62" s="56"/>
    </row>
    <row r="63" spans="1:12" s="18" customFormat="1" ht="16.5" thickTop="1" thickBot="1">
      <c r="A63" s="13"/>
      <c r="B63" s="8" t="s">
        <v>60</v>
      </c>
      <c r="C63" s="51"/>
      <c r="D63" s="15"/>
      <c r="E63" s="11"/>
      <c r="F63" s="24"/>
      <c r="G63" s="34">
        <f>SUM(G65:G66)</f>
        <v>0</v>
      </c>
      <c r="I63" s="59"/>
      <c r="J63" s="56"/>
      <c r="K63" s="56"/>
      <c r="L63" s="56"/>
    </row>
    <row r="64" spans="1:12" s="18" customFormat="1" ht="61.5" thickTop="1" thickBot="1">
      <c r="A64" s="13"/>
      <c r="B64" s="25"/>
      <c r="C64" s="58" t="s">
        <v>61</v>
      </c>
      <c r="D64" s="25"/>
      <c r="E64" s="27"/>
      <c r="F64" s="28"/>
      <c r="G64" s="29"/>
      <c r="I64" s="59"/>
      <c r="J64" s="56"/>
      <c r="K64" s="56"/>
      <c r="L64" s="56"/>
    </row>
    <row r="65" spans="1:12" s="18" customFormat="1" ht="61.5" thickTop="1" thickBot="1">
      <c r="A65" s="13"/>
      <c r="B65" s="15">
        <v>6.1</v>
      </c>
      <c r="C65" s="51" t="s">
        <v>62</v>
      </c>
      <c r="D65" s="15" t="s">
        <v>13</v>
      </c>
      <c r="E65" s="11">
        <v>2</v>
      </c>
      <c r="F65" s="24"/>
      <c r="G65" s="21">
        <f>E65*F65</f>
        <v>0</v>
      </c>
      <c r="I65" s="59"/>
      <c r="J65" s="56"/>
      <c r="K65" s="56"/>
      <c r="L65" s="56"/>
    </row>
    <row r="66" spans="1:12" s="18" customFormat="1" ht="33.75" thickTop="1" thickBot="1">
      <c r="A66" s="13"/>
      <c r="B66" s="15">
        <v>6.2</v>
      </c>
      <c r="C66" s="55" t="s">
        <v>63</v>
      </c>
      <c r="D66" s="15" t="s">
        <v>13</v>
      </c>
      <c r="E66" s="11">
        <v>4</v>
      </c>
      <c r="F66" s="24"/>
      <c r="G66" s="21">
        <f>E66*F66</f>
        <v>0</v>
      </c>
      <c r="I66"/>
      <c r="J66" s="56"/>
      <c r="K66" s="56"/>
      <c r="L66" s="56"/>
    </row>
    <row r="67" spans="1:12" s="18" customFormat="1" ht="16.5" thickTop="1" thickBot="1">
      <c r="A67" s="13"/>
      <c r="B67" s="15">
        <v>6.3</v>
      </c>
      <c r="C67" s="55" t="s">
        <v>64</v>
      </c>
      <c r="D67" s="15" t="s">
        <v>13</v>
      </c>
      <c r="E67" s="11">
        <v>1</v>
      </c>
      <c r="F67" s="24"/>
      <c r="G67" s="21"/>
      <c r="I67"/>
      <c r="J67" s="56"/>
      <c r="K67" s="56"/>
      <c r="L67" s="56"/>
    </row>
    <row r="68" spans="1:12" s="18" customFormat="1" ht="16.5" thickTop="1" thickBot="1">
      <c r="A68" s="13"/>
      <c r="B68" s="8" t="s">
        <v>65</v>
      </c>
      <c r="C68" s="9" t="s">
        <v>66</v>
      </c>
      <c r="D68" s="15"/>
      <c r="E68" s="11"/>
      <c r="F68" s="24"/>
      <c r="G68" s="34">
        <f>G75+SUM(G94:G97)+G99</f>
        <v>0</v>
      </c>
    </row>
    <row r="69" spans="1:12" s="18" customFormat="1" ht="31.5" thickTop="1" thickBot="1">
      <c r="A69" s="13"/>
      <c r="B69" s="35"/>
      <c r="C69" s="155" t="s">
        <v>143</v>
      </c>
      <c r="D69" s="15"/>
      <c r="E69" s="27"/>
      <c r="F69" s="28"/>
      <c r="G69" s="37"/>
    </row>
    <row r="70" spans="1:12" s="18" customFormat="1" ht="16.5" thickTop="1" thickBot="1">
      <c r="A70" s="13"/>
      <c r="B70" s="15"/>
      <c r="C70" s="156" t="s">
        <v>144</v>
      </c>
      <c r="D70" s="60"/>
      <c r="E70" s="61"/>
      <c r="F70" s="61"/>
      <c r="G70" s="62"/>
    </row>
    <row r="71" spans="1:12" s="18" customFormat="1" ht="16.5" thickTop="1" thickBot="1">
      <c r="A71" s="13"/>
      <c r="B71" s="15"/>
      <c r="C71" s="156" t="s">
        <v>67</v>
      </c>
      <c r="D71" s="184"/>
      <c r="E71" s="185"/>
      <c r="F71" s="185"/>
      <c r="G71" s="186"/>
    </row>
    <row r="72" spans="1:12" s="18" customFormat="1" ht="16.5" thickTop="1" thickBot="1">
      <c r="A72" s="13"/>
      <c r="B72" s="15"/>
      <c r="C72" s="156" t="s">
        <v>68</v>
      </c>
      <c r="D72" s="63"/>
      <c r="E72" s="187" t="s">
        <v>69</v>
      </c>
      <c r="F72" s="188"/>
      <c r="G72" s="64"/>
    </row>
    <row r="73" spans="1:12" s="18" customFormat="1" ht="31.5" thickTop="1" thickBot="1">
      <c r="A73" s="13"/>
      <c r="B73" s="25"/>
      <c r="C73" s="155" t="s">
        <v>70</v>
      </c>
      <c r="D73" s="25"/>
      <c r="E73" s="65"/>
      <c r="F73" s="41"/>
      <c r="G73" s="29"/>
    </row>
    <row r="74" spans="1:12" s="18" customFormat="1" ht="16.5" thickTop="1" thickBot="1">
      <c r="A74" s="13"/>
      <c r="B74" s="15"/>
      <c r="C74" s="9" t="s">
        <v>71</v>
      </c>
      <c r="D74" s="15"/>
      <c r="E74" s="23"/>
      <c r="F74" s="24"/>
      <c r="G74" s="21"/>
    </row>
    <row r="75" spans="1:12" s="18" customFormat="1" ht="61.5" thickTop="1" thickBot="1">
      <c r="A75" s="13"/>
      <c r="B75" s="15">
        <v>7.1</v>
      </c>
      <c r="C75" s="50" t="s">
        <v>145</v>
      </c>
      <c r="D75" s="15"/>
      <c r="E75" s="11" t="s">
        <v>13</v>
      </c>
      <c r="F75" s="24">
        <v>1</v>
      </c>
      <c r="G75" s="21"/>
    </row>
    <row r="76" spans="1:12" s="18" customFormat="1" ht="16.5" thickTop="1" thickBot="1">
      <c r="A76" s="13"/>
      <c r="B76" s="15"/>
      <c r="C76" s="157" t="s">
        <v>72</v>
      </c>
      <c r="D76" s="15"/>
      <c r="E76" s="66"/>
      <c r="F76" s="67"/>
      <c r="G76" s="21"/>
    </row>
    <row r="77" spans="1:12" s="18" customFormat="1" ht="16.5" thickTop="1" thickBot="1">
      <c r="A77" s="13"/>
      <c r="B77" s="15"/>
      <c r="C77" s="158" t="s">
        <v>73</v>
      </c>
      <c r="D77" s="15" t="s">
        <v>74</v>
      </c>
      <c r="E77" s="95"/>
      <c r="F77" s="167" t="s">
        <v>111</v>
      </c>
      <c r="G77" s="21"/>
    </row>
    <row r="78" spans="1:12" s="18" customFormat="1" ht="16.5" thickTop="1" thickBot="1">
      <c r="A78" s="13"/>
      <c r="B78" s="15"/>
      <c r="C78" s="158" t="s">
        <v>75</v>
      </c>
      <c r="D78" s="15" t="s">
        <v>76</v>
      </c>
      <c r="E78" s="69">
        <v>1.2</v>
      </c>
      <c r="F78" s="70"/>
      <c r="G78" s="21"/>
    </row>
    <row r="79" spans="1:12" s="18" customFormat="1" ht="16.5" thickTop="1" thickBot="1">
      <c r="A79" s="13"/>
      <c r="B79" s="15"/>
      <c r="C79" s="158" t="s">
        <v>77</v>
      </c>
      <c r="D79" s="15" t="s">
        <v>16</v>
      </c>
      <c r="E79" s="71">
        <v>30</v>
      </c>
      <c r="F79" s="166" t="s">
        <v>111</v>
      </c>
      <c r="G79" s="21"/>
    </row>
    <row r="80" spans="1:12" s="18" customFormat="1" ht="16.5" thickTop="1" thickBot="1">
      <c r="A80" s="13"/>
      <c r="B80" s="15"/>
      <c r="C80" s="158" t="s">
        <v>78</v>
      </c>
      <c r="D80" s="15" t="s">
        <v>79</v>
      </c>
      <c r="E80" s="187" t="s">
        <v>80</v>
      </c>
      <c r="F80" s="189"/>
      <c r="G80" s="21"/>
    </row>
    <row r="81" spans="1:7" ht="16.5" thickTop="1" thickBot="1">
      <c r="B81" s="15"/>
      <c r="C81" s="158" t="s">
        <v>81</v>
      </c>
      <c r="D81" s="15" t="s">
        <v>16</v>
      </c>
      <c r="E81" s="72">
        <v>20</v>
      </c>
      <c r="F81" s="165" t="s">
        <v>111</v>
      </c>
      <c r="G81" s="21"/>
    </row>
    <row r="82" spans="1:7" ht="16.5" thickTop="1" thickBot="1">
      <c r="B82" s="15"/>
      <c r="C82" s="158" t="s">
        <v>82</v>
      </c>
      <c r="D82" s="15" t="s">
        <v>74</v>
      </c>
      <c r="E82" s="72"/>
      <c r="F82" s="165" t="s">
        <v>111</v>
      </c>
      <c r="G82" s="21"/>
    </row>
    <row r="83" spans="1:7" ht="16.5" thickTop="1" thickBot="1">
      <c r="B83" s="15"/>
      <c r="C83" s="157" t="s">
        <v>83</v>
      </c>
      <c r="D83" s="15"/>
      <c r="E83" s="75"/>
      <c r="F83" s="76"/>
      <c r="G83" s="21"/>
    </row>
    <row r="84" spans="1:7" ht="16.5" thickTop="1" thickBot="1">
      <c r="A84" s="77"/>
      <c r="B84" s="15"/>
      <c r="C84" s="158" t="s">
        <v>84</v>
      </c>
      <c r="D84" s="20" t="s">
        <v>85</v>
      </c>
      <c r="E84" s="75"/>
      <c r="F84" s="76"/>
      <c r="G84" s="21"/>
    </row>
    <row r="85" spans="1:7" ht="16.5" thickTop="1" thickBot="1">
      <c r="B85" s="15"/>
      <c r="C85" s="156" t="s">
        <v>86</v>
      </c>
      <c r="D85" s="20" t="s">
        <v>76</v>
      </c>
      <c r="E85" s="75"/>
      <c r="F85" s="76"/>
      <c r="G85" s="21"/>
    </row>
    <row r="86" spans="1:7" ht="16.5" thickTop="1" thickBot="1">
      <c r="B86" s="15"/>
      <c r="C86" s="156" t="s">
        <v>87</v>
      </c>
      <c r="D86" s="20" t="s">
        <v>76</v>
      </c>
      <c r="E86" s="75"/>
      <c r="F86" s="76"/>
      <c r="G86" s="21"/>
    </row>
    <row r="87" spans="1:7" ht="16.5" thickTop="1" thickBot="1">
      <c r="B87" s="15"/>
      <c r="C87" s="156" t="s">
        <v>88</v>
      </c>
      <c r="D87" s="20" t="s">
        <v>76</v>
      </c>
      <c r="E87" s="75"/>
      <c r="F87" s="76"/>
      <c r="G87" s="21"/>
    </row>
    <row r="88" spans="1:7" ht="16.5" thickTop="1" thickBot="1">
      <c r="B88" s="15"/>
      <c r="C88" s="156" t="s">
        <v>89</v>
      </c>
      <c r="D88" s="20" t="s">
        <v>76</v>
      </c>
      <c r="E88" s="75"/>
      <c r="F88" s="76"/>
      <c r="G88" s="21"/>
    </row>
    <row r="89" spans="1:7" ht="16.5" thickTop="1" thickBot="1">
      <c r="B89" s="15"/>
      <c r="C89" s="156" t="s">
        <v>90</v>
      </c>
      <c r="D89" s="20" t="s">
        <v>91</v>
      </c>
      <c r="E89" s="75"/>
      <c r="F89" s="76"/>
      <c r="G89" s="21"/>
    </row>
    <row r="90" spans="1:7" ht="16.5" thickTop="1" thickBot="1">
      <c r="B90" s="15"/>
      <c r="C90" s="156" t="s">
        <v>92</v>
      </c>
      <c r="D90" s="20" t="s">
        <v>93</v>
      </c>
      <c r="E90" s="75"/>
      <c r="F90" s="76"/>
      <c r="G90" s="21"/>
    </row>
    <row r="91" spans="1:7" ht="16.5" thickTop="1" thickBot="1">
      <c r="B91" s="15"/>
      <c r="C91" s="156" t="s">
        <v>94</v>
      </c>
      <c r="D91" s="20" t="s">
        <v>93</v>
      </c>
      <c r="E91" s="75"/>
      <c r="F91" s="76"/>
      <c r="G91" s="21"/>
    </row>
    <row r="92" spans="1:7" ht="16.5" thickTop="1" thickBot="1">
      <c r="B92" s="15"/>
      <c r="C92" s="156" t="s">
        <v>95</v>
      </c>
      <c r="D92" s="20" t="s">
        <v>13</v>
      </c>
      <c r="E92" s="75"/>
      <c r="F92" s="76"/>
      <c r="G92" s="21"/>
    </row>
    <row r="93" spans="1:7" ht="31.5" thickTop="1" thickBot="1">
      <c r="B93" s="25">
        <v>7.2</v>
      </c>
      <c r="C93" s="164" t="s">
        <v>152</v>
      </c>
      <c r="D93" s="26"/>
      <c r="E93" s="27"/>
      <c r="F93" s="28"/>
      <c r="G93" s="29"/>
    </row>
    <row r="94" spans="1:7" ht="31.5" thickTop="1" thickBot="1">
      <c r="B94" s="15" t="s">
        <v>153</v>
      </c>
      <c r="C94" s="159" t="s">
        <v>154</v>
      </c>
      <c r="D94" s="20" t="s">
        <v>13</v>
      </c>
      <c r="E94" s="11">
        <v>1</v>
      </c>
      <c r="F94" s="24"/>
      <c r="G94" s="21">
        <f>E94*F94</f>
        <v>0</v>
      </c>
    </row>
    <row r="95" spans="1:7" ht="31.5" thickTop="1" thickBot="1">
      <c r="B95" s="15" t="s">
        <v>155</v>
      </c>
      <c r="C95" s="20" t="s">
        <v>156</v>
      </c>
      <c r="D95" s="20" t="s">
        <v>9</v>
      </c>
      <c r="E95" s="11">
        <v>1</v>
      </c>
      <c r="F95" s="24"/>
      <c r="G95" s="21">
        <f>E95*F95</f>
        <v>0</v>
      </c>
    </row>
    <row r="96" spans="1:7" ht="31.5" thickTop="1" thickBot="1">
      <c r="B96" s="15" t="s">
        <v>157</v>
      </c>
      <c r="C96" s="20" t="s">
        <v>169</v>
      </c>
      <c r="D96" s="20" t="s">
        <v>9</v>
      </c>
      <c r="E96" s="11">
        <v>1</v>
      </c>
      <c r="F96" s="24"/>
      <c r="G96" s="21">
        <f>E96*F96</f>
        <v>0</v>
      </c>
    </row>
    <row r="97" spans="2:7" ht="16.5" thickTop="1" thickBot="1">
      <c r="B97" s="15" t="s">
        <v>159</v>
      </c>
      <c r="C97" s="20" t="s">
        <v>147</v>
      </c>
      <c r="D97" s="20" t="s">
        <v>9</v>
      </c>
      <c r="E97" s="11">
        <v>1</v>
      </c>
      <c r="F97" s="24"/>
      <c r="G97" s="21">
        <f>E97*F97</f>
        <v>0</v>
      </c>
    </row>
    <row r="98" spans="2:7" ht="16.5" thickTop="1" thickBot="1">
      <c r="B98" s="15"/>
      <c r="C98" s="160" t="s">
        <v>96</v>
      </c>
      <c r="D98" s="20"/>
      <c r="E98" s="23"/>
      <c r="F98" s="24"/>
      <c r="G98" s="21"/>
    </row>
    <row r="99" spans="2:7" ht="46.5" thickTop="1" thickBot="1">
      <c r="B99" s="15">
        <v>7.3</v>
      </c>
      <c r="C99" s="161" t="s">
        <v>142</v>
      </c>
      <c r="D99" s="20" t="s">
        <v>13</v>
      </c>
      <c r="E99" s="11">
        <v>1</v>
      </c>
      <c r="F99" s="24"/>
      <c r="G99" s="21">
        <f>F99</f>
        <v>0</v>
      </c>
    </row>
    <row r="100" spans="2:7" ht="16.5" thickTop="1" thickBot="1">
      <c r="B100" s="15"/>
      <c r="C100" s="162" t="s">
        <v>83</v>
      </c>
      <c r="D100" s="20"/>
      <c r="E100" s="23"/>
      <c r="F100" s="24"/>
      <c r="G100" s="21"/>
    </row>
    <row r="101" spans="2:7" ht="16.5" thickTop="1" thickBot="1">
      <c r="B101" s="15"/>
      <c r="C101" s="158" t="s">
        <v>97</v>
      </c>
      <c r="D101" s="20"/>
      <c r="E101" s="190"/>
      <c r="F101" s="191"/>
      <c r="G101" s="21"/>
    </row>
    <row r="102" spans="2:7" ht="16.5" thickTop="1" thickBot="1">
      <c r="B102" s="15"/>
      <c r="C102" s="158" t="s">
        <v>98</v>
      </c>
      <c r="D102" s="20" t="s">
        <v>99</v>
      </c>
      <c r="E102" s="182"/>
      <c r="F102" s="183"/>
      <c r="G102" s="21"/>
    </row>
    <row r="103" spans="2:7" ht="16.5" thickTop="1" thickBot="1">
      <c r="B103" s="15"/>
      <c r="C103" s="158" t="s">
        <v>100</v>
      </c>
      <c r="D103" s="20" t="s">
        <v>101</v>
      </c>
      <c r="E103" s="182"/>
      <c r="F103" s="183"/>
      <c r="G103" s="21"/>
    </row>
    <row r="104" spans="2:7" ht="16.5" thickTop="1" thickBot="1">
      <c r="B104" s="15"/>
      <c r="C104" s="158" t="s">
        <v>102</v>
      </c>
      <c r="D104" s="20" t="s">
        <v>103</v>
      </c>
      <c r="E104" s="182"/>
      <c r="F104" s="183"/>
      <c r="G104" s="21"/>
    </row>
    <row r="105" spans="2:7" ht="16.5" thickTop="1" thickBot="1">
      <c r="B105" s="15"/>
      <c r="C105" s="156" t="s">
        <v>104</v>
      </c>
      <c r="D105" s="20"/>
      <c r="E105" s="182"/>
      <c r="F105" s="183"/>
      <c r="G105" s="21"/>
    </row>
    <row r="106" spans="2:7" ht="16.5" thickTop="1" thickBot="1">
      <c r="B106" s="15"/>
      <c r="C106" s="38"/>
      <c r="D106" s="20"/>
      <c r="E106" s="78"/>
      <c r="F106" s="79"/>
      <c r="G106" s="80"/>
    </row>
    <row r="107" spans="2:7" ht="16.5" thickTop="1" thickBot="1">
      <c r="B107" s="81"/>
      <c r="C107" s="81" t="s">
        <v>106</v>
      </c>
      <c r="D107" s="81"/>
      <c r="E107" s="82"/>
      <c r="F107" s="82"/>
      <c r="G107" s="83">
        <f>G9+G14+G22+G32+G47+G63+G68</f>
        <v>0</v>
      </c>
    </row>
    <row r="108" spans="2:7" ht="16.5" thickTop="1" thickBot="1">
      <c r="B108" s="81"/>
      <c r="C108" s="81" t="s">
        <v>107</v>
      </c>
      <c r="D108" s="81"/>
      <c r="E108" s="81"/>
      <c r="F108" s="81"/>
      <c r="G108" s="84">
        <f>G107*0.1</f>
        <v>0</v>
      </c>
    </row>
    <row r="109" spans="2:7" ht="16.5" thickTop="1" thickBot="1">
      <c r="B109" s="81"/>
      <c r="C109" s="81" t="s">
        <v>108</v>
      </c>
      <c r="D109" s="81"/>
      <c r="E109" s="81"/>
      <c r="F109" s="81"/>
      <c r="G109" s="84">
        <f>G108*0.16</f>
        <v>0</v>
      </c>
    </row>
    <row r="110" spans="2:7" ht="16.5" thickTop="1" thickBot="1">
      <c r="B110" s="81"/>
      <c r="C110" s="81" t="s">
        <v>109</v>
      </c>
      <c r="D110" s="81"/>
      <c r="E110" s="81"/>
      <c r="F110" s="81"/>
      <c r="G110" s="83">
        <f>G109+G108+G107</f>
        <v>0</v>
      </c>
    </row>
    <row r="111" spans="2:7" ht="15.75" thickTop="1">
      <c r="B111" s="85"/>
      <c r="C111" s="77"/>
      <c r="D111" s="77"/>
      <c r="E111" s="77"/>
      <c r="F111" s="86"/>
      <c r="G111" s="77"/>
    </row>
    <row r="112" spans="2:7">
      <c r="B112" s="87"/>
      <c r="C112" s="4"/>
    </row>
    <row r="113" spans="1:7">
      <c r="B113" s="87"/>
      <c r="C113" s="4"/>
      <c r="D113" s="1"/>
      <c r="E113" s="1"/>
      <c r="F113" s="1"/>
      <c r="G113" s="1"/>
    </row>
    <row r="114" spans="1:7" s="3" customFormat="1" ht="14.25">
      <c r="A114" s="1"/>
      <c r="B114" s="88"/>
      <c r="C114" s="89"/>
      <c r="D114" s="1"/>
      <c r="E114" s="1"/>
      <c r="F114" s="1"/>
      <c r="G114" s="1"/>
    </row>
    <row r="115" spans="1:7" s="3" customFormat="1" ht="14.25">
      <c r="A115" s="1"/>
      <c r="B115" s="88"/>
      <c r="C115" s="89"/>
      <c r="F115" s="4"/>
    </row>
    <row r="116" spans="1:7" s="3" customFormat="1" ht="14.25">
      <c r="A116" s="1"/>
      <c r="B116" s="88"/>
      <c r="C116" s="89"/>
      <c r="F116" s="4"/>
    </row>
    <row r="117" spans="1:7" s="3" customFormat="1" ht="14.25">
      <c r="A117" s="1"/>
      <c r="B117" s="88"/>
      <c r="C117" s="89"/>
      <c r="F117" s="4"/>
    </row>
    <row r="118" spans="1:7" s="3" customFormat="1" ht="14.25">
      <c r="A118" s="1"/>
      <c r="B118" s="88"/>
      <c r="C118" s="90"/>
      <c r="F118" s="4"/>
    </row>
    <row r="119" spans="1:7" s="3" customFormat="1" ht="14.25">
      <c r="A119" s="1"/>
      <c r="B119" s="88"/>
      <c r="C119" s="91"/>
      <c r="F119" s="4"/>
    </row>
    <row r="120" spans="1:7" s="3" customFormat="1" ht="14.25">
      <c r="A120" s="1"/>
      <c r="B120" s="88"/>
      <c r="C120" s="92"/>
      <c r="F120" s="4"/>
    </row>
    <row r="121" spans="1:7" s="3" customFormat="1" ht="14.25">
      <c r="A121" s="1"/>
      <c r="B121" s="88"/>
      <c r="C121" s="93"/>
      <c r="F121" s="4"/>
    </row>
    <row r="122" spans="1:7" s="3" customFormat="1" ht="14.25">
      <c r="A122" s="1"/>
      <c r="B122" s="88"/>
      <c r="C122" s="93"/>
      <c r="F122" s="4"/>
    </row>
    <row r="124" spans="1:7" s="3" customFormat="1" ht="14.25">
      <c r="A124" s="1"/>
      <c r="B124" s="88"/>
      <c r="C124" s="89"/>
      <c r="F124" s="4"/>
    </row>
  </sheetData>
  <mergeCells count="14">
    <mergeCell ref="D36:G36"/>
    <mergeCell ref="B2:G2"/>
    <mergeCell ref="B3:G3"/>
    <mergeCell ref="B5:G5"/>
    <mergeCell ref="D34:G34"/>
    <mergeCell ref="D35:G35"/>
    <mergeCell ref="E104:F104"/>
    <mergeCell ref="E105:F105"/>
    <mergeCell ref="D71:G71"/>
    <mergeCell ref="E72:F72"/>
    <mergeCell ref="E80:F80"/>
    <mergeCell ref="E101:F101"/>
    <mergeCell ref="E102:F102"/>
    <mergeCell ref="E103:F103"/>
  </mergeCells>
  <pageMargins left="0.70866141732283472" right="0.70866141732283472" top="0.74803149606299213" bottom="0.74803149606299213" header="0.31496062992125984" footer="0.31496062992125984"/>
  <pageSetup paperSize="9" scale="56" fitToHeight="0" orientation="portrait" r:id="rId1"/>
  <headerFooter>
    <oddFooter>Page &amp;P of &amp;N</oddFooter>
  </headerFooter>
  <rowBreaks count="2" manualBreakCount="2">
    <brk id="30" max="16383" man="1"/>
    <brk id="6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pageSetUpPr fitToPage="1"/>
  </sheetPr>
  <dimension ref="A2:L125"/>
  <sheetViews>
    <sheetView view="pageBreakPreview" zoomScale="90" zoomScaleNormal="100" zoomScaleSheetLayoutView="90" workbookViewId="0">
      <selection activeCell="C11" sqref="C11"/>
    </sheetView>
  </sheetViews>
  <sheetFormatPr defaultRowHeight="15"/>
  <cols>
    <col min="1" max="1" width="2" style="1" customWidth="1"/>
    <col min="2" max="2" width="9.42578125" style="88"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0" t="s">
        <v>0</v>
      </c>
      <c r="C2" s="180"/>
      <c r="D2" s="180"/>
      <c r="E2" s="180"/>
      <c r="F2" s="180"/>
      <c r="G2" s="180"/>
    </row>
    <row r="3" spans="1:7" ht="18" customHeight="1">
      <c r="B3" s="181" t="s">
        <v>110</v>
      </c>
      <c r="C3" s="181"/>
      <c r="D3" s="181"/>
      <c r="E3" s="181"/>
      <c r="F3" s="181"/>
      <c r="G3" s="181"/>
    </row>
    <row r="4" spans="1:7" ht="20.25">
      <c r="B4" s="2"/>
      <c r="D4" s="4"/>
    </row>
    <row r="5" spans="1:7" ht="21.75" thickBot="1">
      <c r="B5" s="192" t="s">
        <v>115</v>
      </c>
      <c r="C5" s="192"/>
      <c r="D5" s="192"/>
      <c r="E5" s="192"/>
      <c r="F5" s="192"/>
      <c r="G5" s="192"/>
    </row>
    <row r="6" spans="1:7" ht="16.5" thickTop="1" thickBot="1">
      <c r="B6" s="5" t="s">
        <v>136</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0.1</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7</v>
      </c>
      <c r="F15" s="16"/>
      <c r="G15" s="21">
        <f t="shared" ref="G15:G21" si="0">E15*F15</f>
        <v>0</v>
      </c>
    </row>
    <row r="16" spans="1:7" s="18" customFormat="1" ht="31.5" thickTop="1" thickBot="1">
      <c r="A16" s="13"/>
      <c r="B16" s="15">
        <v>2.2000000000000002</v>
      </c>
      <c r="C16" s="20" t="s">
        <v>18</v>
      </c>
      <c r="D16" s="15" t="s">
        <v>16</v>
      </c>
      <c r="E16" s="11">
        <v>271.8</v>
      </c>
      <c r="F16" s="16"/>
      <c r="G16" s="21">
        <f t="shared" si="0"/>
        <v>0</v>
      </c>
    </row>
    <row r="17" spans="1:7" s="18" customFormat="1" ht="31.5" thickTop="1" thickBot="1">
      <c r="A17" s="13"/>
      <c r="B17" s="15">
        <v>2.2999999999999998</v>
      </c>
      <c r="C17" s="20" t="s">
        <v>19</v>
      </c>
      <c r="D17" s="15" t="s">
        <v>16</v>
      </c>
      <c r="E17" s="11">
        <v>30.200000000000003</v>
      </c>
      <c r="F17" s="16"/>
      <c r="G17" s="21">
        <f t="shared" si="0"/>
        <v>0</v>
      </c>
    </row>
    <row r="18" spans="1:7" s="18" customFormat="1" ht="31.5" thickTop="1" thickBot="1">
      <c r="A18" s="13"/>
      <c r="B18" s="15">
        <v>2.4</v>
      </c>
      <c r="C18" s="20" t="s">
        <v>20</v>
      </c>
      <c r="D18" s="15" t="s">
        <v>21</v>
      </c>
      <c r="E18" s="11">
        <v>2.718</v>
      </c>
      <c r="F18" s="16"/>
      <c r="G18" s="21">
        <f t="shared" si="0"/>
        <v>0</v>
      </c>
    </row>
    <row r="19" spans="1:7" s="18" customFormat="1" ht="31.5" thickTop="1" thickBot="1">
      <c r="A19" s="13"/>
      <c r="B19" s="15">
        <v>2.5</v>
      </c>
      <c r="C19" s="20" t="s">
        <v>22</v>
      </c>
      <c r="D19" s="15" t="s">
        <v>21</v>
      </c>
      <c r="E19" s="11">
        <v>2.718</v>
      </c>
      <c r="F19" s="16"/>
      <c r="G19" s="21">
        <f t="shared" si="0"/>
        <v>0</v>
      </c>
    </row>
    <row r="20" spans="1:7" s="18" customFormat="1" ht="46.5" thickTop="1" thickBot="1">
      <c r="A20" s="13"/>
      <c r="B20" s="15">
        <v>2.6</v>
      </c>
      <c r="C20" s="20" t="s">
        <v>168</v>
      </c>
      <c r="D20" s="15" t="s">
        <v>16</v>
      </c>
      <c r="E20" s="11">
        <v>271.8</v>
      </c>
      <c r="F20" s="16"/>
      <c r="G20" s="21">
        <f t="shared" si="0"/>
        <v>0</v>
      </c>
    </row>
    <row r="21" spans="1:7" s="18" customFormat="1" ht="16.5" thickTop="1" thickBot="1">
      <c r="A21" s="13"/>
      <c r="B21" s="15">
        <v>2.7</v>
      </c>
      <c r="C21" s="20" t="s">
        <v>24</v>
      </c>
      <c r="D21" s="15" t="s">
        <v>9</v>
      </c>
      <c r="E21" s="11">
        <v>1</v>
      </c>
      <c r="F21" s="16"/>
      <c r="G21" s="21">
        <f t="shared" si="0"/>
        <v>0</v>
      </c>
    </row>
    <row r="22" spans="1:7" s="18" customFormat="1" ht="18.75" thickTop="1" thickBot="1">
      <c r="A22" s="13"/>
      <c r="B22" s="8" t="s">
        <v>25</v>
      </c>
      <c r="C22" s="9"/>
      <c r="D22" s="15"/>
      <c r="E22" s="23"/>
      <c r="F22" s="24"/>
      <c r="G22" s="17">
        <f>SUM(G23:G29)</f>
        <v>0</v>
      </c>
    </row>
    <row r="23" spans="1:7" s="18" customFormat="1" ht="46.5" thickTop="1" thickBot="1">
      <c r="A23" s="13"/>
      <c r="B23" s="25"/>
      <c r="C23" s="26" t="s">
        <v>26</v>
      </c>
      <c r="D23" s="25"/>
      <c r="E23" s="27"/>
      <c r="F23" s="28"/>
      <c r="G23" s="29"/>
    </row>
    <row r="24" spans="1:7" s="18" customFormat="1" ht="16.5" customHeight="1" thickTop="1" thickBot="1">
      <c r="A24" s="13"/>
      <c r="B24" s="15">
        <v>3.1</v>
      </c>
      <c r="C24" s="20" t="s">
        <v>27</v>
      </c>
      <c r="D24" s="15" t="s">
        <v>16</v>
      </c>
      <c r="E24" s="11">
        <v>102</v>
      </c>
      <c r="F24" s="24"/>
      <c r="G24" s="21">
        <f t="shared" ref="G24:G27" si="1">E24*F24</f>
        <v>0</v>
      </c>
    </row>
    <row r="25" spans="1:7" s="18" customFormat="1" ht="18.75" thickTop="1" thickBot="1">
      <c r="A25" s="13"/>
      <c r="B25" s="15">
        <v>3.2</v>
      </c>
      <c r="C25" s="30" t="s">
        <v>28</v>
      </c>
      <c r="D25" s="15" t="s">
        <v>13</v>
      </c>
      <c r="E25" s="11">
        <v>1</v>
      </c>
      <c r="F25" s="24"/>
      <c r="G25" s="21">
        <f t="shared" si="1"/>
        <v>0</v>
      </c>
    </row>
    <row r="26" spans="1:7" s="18" customFormat="1" ht="46.5" thickTop="1" thickBot="1">
      <c r="A26" s="13"/>
      <c r="B26" s="15">
        <v>3.3</v>
      </c>
      <c r="C26" s="20" t="s">
        <v>140</v>
      </c>
      <c r="D26" s="15" t="s">
        <v>30</v>
      </c>
      <c r="E26" s="11">
        <v>1</v>
      </c>
      <c r="F26" s="24"/>
      <c r="G26" s="21">
        <f t="shared" si="1"/>
        <v>0</v>
      </c>
    </row>
    <row r="27" spans="1:7" s="18" customFormat="1" ht="106.5" thickTop="1" thickBot="1">
      <c r="A27" s="13"/>
      <c r="B27" s="15">
        <v>3.4</v>
      </c>
      <c r="C27" s="20" t="s">
        <v>141</v>
      </c>
      <c r="D27" s="15" t="s">
        <v>30</v>
      </c>
      <c r="E27" s="11">
        <v>1</v>
      </c>
      <c r="F27" s="24"/>
      <c r="G27" s="21">
        <f t="shared" si="1"/>
        <v>0</v>
      </c>
    </row>
    <row r="28" spans="1:7" s="18" customFormat="1" ht="31.5" thickTop="1" thickBot="1">
      <c r="A28" s="13"/>
      <c r="B28" s="15">
        <v>3.5</v>
      </c>
      <c r="C28" s="20" t="s">
        <v>158</v>
      </c>
      <c r="D28" s="20" t="s">
        <v>9</v>
      </c>
      <c r="E28" s="11">
        <v>1</v>
      </c>
      <c r="F28" s="24"/>
      <c r="G28" s="21">
        <f>E28*F28</f>
        <v>0</v>
      </c>
    </row>
    <row r="29" spans="1:7" s="18" customFormat="1" ht="16.5" thickTop="1" thickBot="1">
      <c r="A29" s="13"/>
      <c r="B29" s="15">
        <v>3.6</v>
      </c>
      <c r="C29" s="20" t="s">
        <v>147</v>
      </c>
      <c r="D29" s="20" t="s">
        <v>9</v>
      </c>
      <c r="E29" s="11">
        <v>1</v>
      </c>
      <c r="F29" s="24"/>
      <c r="G29" s="21">
        <f>E29*F29</f>
        <v>0</v>
      </c>
    </row>
    <row r="30" spans="1:7" s="18" customFormat="1" ht="16.5" thickTop="1" thickBot="1">
      <c r="A30" s="13"/>
      <c r="B30" s="15"/>
      <c r="C30" s="31" t="s">
        <v>31</v>
      </c>
      <c r="D30" s="15"/>
      <c r="E30" s="32"/>
      <c r="F30" s="24"/>
      <c r="G30" s="33">
        <f>G9+G14+G22</f>
        <v>0</v>
      </c>
    </row>
    <row r="31" spans="1:7" s="18" customFormat="1" ht="16.5" thickTop="1" thickBot="1">
      <c r="A31" s="13"/>
      <c r="B31" s="15"/>
      <c r="C31" s="31" t="s">
        <v>32</v>
      </c>
      <c r="D31" s="15"/>
      <c r="E31" s="32"/>
      <c r="F31" s="24"/>
      <c r="G31" s="33">
        <f>G30</f>
        <v>0</v>
      </c>
    </row>
    <row r="32" spans="1:7" s="18" customFormat="1" ht="16.5" thickTop="1" thickBot="1">
      <c r="A32" s="13"/>
      <c r="B32" s="8" t="s">
        <v>33</v>
      </c>
      <c r="C32" s="9"/>
      <c r="D32" s="15"/>
      <c r="E32" s="32"/>
      <c r="F32" s="24"/>
      <c r="G32" s="34">
        <f>SUM(G38:G46)</f>
        <v>0</v>
      </c>
    </row>
    <row r="33" spans="1:7" s="18" customFormat="1" ht="16.5" thickTop="1" thickBot="1">
      <c r="A33" s="13"/>
      <c r="B33" s="35"/>
      <c r="C33" s="26" t="s">
        <v>34</v>
      </c>
      <c r="D33" s="25"/>
      <c r="E33" s="36"/>
      <c r="F33" s="28"/>
      <c r="G33" s="37"/>
    </row>
    <row r="34" spans="1:7" s="18" customFormat="1" ht="16.5" thickTop="1" thickBot="1">
      <c r="A34" s="13"/>
      <c r="B34" s="8"/>
      <c r="C34" s="38" t="s">
        <v>35</v>
      </c>
      <c r="D34" s="193"/>
      <c r="E34" s="194"/>
      <c r="F34" s="194"/>
      <c r="G34" s="195"/>
    </row>
    <row r="35" spans="1:7" s="18" customFormat="1" ht="16.5" thickTop="1" thickBot="1">
      <c r="A35" s="13"/>
      <c r="B35" s="8"/>
      <c r="C35" s="38" t="s">
        <v>36</v>
      </c>
      <c r="D35" s="184"/>
      <c r="E35" s="185"/>
      <c r="F35" s="185"/>
      <c r="G35" s="186"/>
    </row>
    <row r="36" spans="1:7" s="18" customFormat="1" ht="16.5" thickTop="1" thickBot="1">
      <c r="A36" s="13"/>
      <c r="B36" s="8"/>
      <c r="C36" s="38" t="s">
        <v>37</v>
      </c>
      <c r="D36" s="184"/>
      <c r="E36" s="185"/>
      <c r="F36" s="185"/>
      <c r="G36" s="186"/>
    </row>
    <row r="37" spans="1:7" s="18" customFormat="1" ht="31.5" thickTop="1" thickBot="1">
      <c r="A37" s="13"/>
      <c r="B37" s="35"/>
      <c r="C37" s="26" t="s">
        <v>38</v>
      </c>
      <c r="D37" s="39"/>
      <c r="E37" s="40"/>
      <c r="F37" s="41"/>
      <c r="G37" s="42"/>
    </row>
    <row r="38" spans="1:7" s="18" customFormat="1" ht="31.5" thickTop="1" thickBot="1">
      <c r="A38" s="13"/>
      <c r="B38" s="43">
        <v>4.0999999999999996</v>
      </c>
      <c r="C38" s="20" t="s">
        <v>39</v>
      </c>
      <c r="D38" s="15" t="s">
        <v>9</v>
      </c>
      <c r="E38" s="32">
        <v>1</v>
      </c>
      <c r="F38" s="24"/>
      <c r="G38" s="44">
        <f>F38*E38</f>
        <v>0</v>
      </c>
    </row>
    <row r="39" spans="1:7" s="18" customFormat="1" ht="31.5" thickTop="1" thickBot="1">
      <c r="A39" s="13"/>
      <c r="B39" s="43">
        <v>4.2</v>
      </c>
      <c r="C39" s="20" t="s">
        <v>40</v>
      </c>
      <c r="D39" s="15" t="s">
        <v>13</v>
      </c>
      <c r="E39" s="32">
        <v>4</v>
      </c>
      <c r="F39" s="24"/>
      <c r="G39" s="44">
        <f>F39*E39</f>
        <v>0</v>
      </c>
    </row>
    <row r="40" spans="1:7" s="18" customFormat="1" ht="46.5" thickTop="1" thickBot="1">
      <c r="A40" s="13"/>
      <c r="B40" s="45"/>
      <c r="C40" s="26" t="s">
        <v>190</v>
      </c>
      <c r="D40" s="25"/>
      <c r="E40" s="36"/>
      <c r="F40" s="28"/>
      <c r="G40" s="46"/>
    </row>
    <row r="41" spans="1:7" s="18" customFormat="1" ht="16.5" thickTop="1" thickBot="1">
      <c r="A41" s="13"/>
      <c r="B41" s="43">
        <v>4.3</v>
      </c>
      <c r="C41" s="20" t="s">
        <v>41</v>
      </c>
      <c r="D41" s="15" t="s">
        <v>13</v>
      </c>
      <c r="E41" s="32">
        <v>1</v>
      </c>
      <c r="F41" s="24"/>
      <c r="G41" s="44">
        <f t="shared" ref="G41:G46" si="2">F41*E41</f>
        <v>0</v>
      </c>
    </row>
    <row r="42" spans="1:7" s="18" customFormat="1" ht="16.5" thickTop="1" thickBot="1">
      <c r="A42" s="13"/>
      <c r="B42" s="43">
        <v>4.4000000000000004</v>
      </c>
      <c r="C42" s="20" t="s">
        <v>42</v>
      </c>
      <c r="D42" s="15" t="s">
        <v>9</v>
      </c>
      <c r="E42" s="32">
        <v>1</v>
      </c>
      <c r="F42" s="24"/>
      <c r="G42" s="44">
        <f t="shared" si="2"/>
        <v>0</v>
      </c>
    </row>
    <row r="43" spans="1:7" s="18" customFormat="1" ht="16.5" thickTop="1" thickBot="1">
      <c r="A43" s="13"/>
      <c r="B43" s="43">
        <v>4.5</v>
      </c>
      <c r="C43" s="20" t="s">
        <v>43</v>
      </c>
      <c r="D43" s="15" t="s">
        <v>13</v>
      </c>
      <c r="E43" s="32">
        <v>1</v>
      </c>
      <c r="F43" s="24"/>
      <c r="G43" s="44">
        <f t="shared" si="2"/>
        <v>0</v>
      </c>
    </row>
    <row r="44" spans="1:7" s="18" customFormat="1" ht="31.5" thickTop="1" thickBot="1">
      <c r="A44" s="13"/>
      <c r="B44" s="43">
        <v>4.5999999999999996</v>
      </c>
      <c r="C44" s="20" t="s">
        <v>44</v>
      </c>
      <c r="D44" s="15" t="s">
        <v>13</v>
      </c>
      <c r="E44" s="32">
        <v>1</v>
      </c>
      <c r="F44" s="24"/>
      <c r="G44" s="44">
        <f t="shared" si="2"/>
        <v>0</v>
      </c>
    </row>
    <row r="45" spans="1:7" s="18" customFormat="1" ht="31.5" thickTop="1" thickBot="1">
      <c r="A45" s="13"/>
      <c r="B45" s="43">
        <v>4.7</v>
      </c>
      <c r="C45" s="20" t="s">
        <v>160</v>
      </c>
      <c r="D45" s="15" t="s">
        <v>9</v>
      </c>
      <c r="E45" s="32">
        <v>1</v>
      </c>
      <c r="F45" s="24"/>
      <c r="G45" s="44">
        <f t="shared" si="2"/>
        <v>0</v>
      </c>
    </row>
    <row r="46" spans="1:7" s="18" customFormat="1" ht="16.5" thickTop="1" thickBot="1">
      <c r="A46" s="13"/>
      <c r="B46" s="43">
        <v>4.8</v>
      </c>
      <c r="C46" s="20" t="s">
        <v>45</v>
      </c>
      <c r="D46" s="15" t="s">
        <v>13</v>
      </c>
      <c r="E46" s="32">
        <v>5</v>
      </c>
      <c r="F46" s="24"/>
      <c r="G46" s="44">
        <f t="shared" si="2"/>
        <v>0</v>
      </c>
    </row>
    <row r="47" spans="1:7" s="18" customFormat="1" ht="16.5" thickTop="1" thickBot="1">
      <c r="A47" s="13"/>
      <c r="B47" s="8" t="s">
        <v>46</v>
      </c>
      <c r="C47" s="9"/>
      <c r="D47" s="15"/>
      <c r="E47" s="32"/>
      <c r="F47" s="24"/>
      <c r="G47" s="34">
        <f>SUM(G49:G59)</f>
        <v>0</v>
      </c>
    </row>
    <row r="48" spans="1:7" s="18" customFormat="1" ht="46.5" thickTop="1" thickBot="1">
      <c r="A48" s="13"/>
      <c r="B48" s="47"/>
      <c r="C48" s="48" t="s">
        <v>26</v>
      </c>
      <c r="D48" s="47"/>
      <c r="E48" s="49"/>
      <c r="F48" s="28"/>
      <c r="G48" s="29"/>
    </row>
    <row r="49" spans="1:12" s="18" customFormat="1" ht="16.5" thickTop="1" thickBot="1">
      <c r="A49" s="13"/>
      <c r="B49" s="15">
        <v>5.0999999999999996</v>
      </c>
      <c r="C49" s="51" t="s">
        <v>47</v>
      </c>
      <c r="D49" s="15" t="s">
        <v>13</v>
      </c>
      <c r="E49" s="16">
        <v>3</v>
      </c>
      <c r="F49" s="24"/>
      <c r="G49" s="21">
        <f t="shared" ref="G49:G59" si="3">E49*F49</f>
        <v>0</v>
      </c>
    </row>
    <row r="50" spans="1:12" s="18" customFormat="1" ht="16.5" thickTop="1" thickBot="1">
      <c r="A50" s="13"/>
      <c r="B50" s="15">
        <v>5.2</v>
      </c>
      <c r="C50" s="50" t="s">
        <v>48</v>
      </c>
      <c r="D50" s="15" t="s">
        <v>13</v>
      </c>
      <c r="E50" s="16">
        <v>2</v>
      </c>
      <c r="F50" s="24"/>
      <c r="G50" s="21">
        <f t="shared" si="3"/>
        <v>0</v>
      </c>
    </row>
    <row r="51" spans="1:12" s="18" customFormat="1" ht="16.5" thickTop="1" thickBot="1">
      <c r="A51" s="13"/>
      <c r="B51" s="15">
        <v>5.3</v>
      </c>
      <c r="C51" s="50" t="s">
        <v>49</v>
      </c>
      <c r="D51" s="15" t="s">
        <v>13</v>
      </c>
      <c r="E51" s="16">
        <v>1</v>
      </c>
      <c r="F51" s="24"/>
      <c r="G51" s="21">
        <f t="shared" si="3"/>
        <v>0</v>
      </c>
    </row>
    <row r="52" spans="1:12" s="18" customFormat="1" ht="16.5" thickTop="1" thickBot="1">
      <c r="A52" s="13"/>
      <c r="B52" s="15">
        <v>5.4</v>
      </c>
      <c r="C52" s="50" t="s">
        <v>51</v>
      </c>
      <c r="D52" s="15" t="s">
        <v>16</v>
      </c>
      <c r="E52" s="11">
        <v>200</v>
      </c>
      <c r="F52" s="24"/>
      <c r="G52" s="21">
        <f t="shared" si="3"/>
        <v>0</v>
      </c>
    </row>
    <row r="53" spans="1:12" s="54" customFormat="1" ht="18.75" thickTop="1" thickBot="1">
      <c r="A53" s="53"/>
      <c r="B53" s="15">
        <v>5.5</v>
      </c>
      <c r="C53" s="30" t="s">
        <v>29</v>
      </c>
      <c r="D53" s="15" t="s">
        <v>13</v>
      </c>
      <c r="E53" s="16">
        <v>1</v>
      </c>
      <c r="F53" s="24"/>
      <c r="G53" s="21">
        <f t="shared" si="3"/>
        <v>0</v>
      </c>
    </row>
    <row r="54" spans="1:12" s="54" customFormat="1" ht="18.75" thickTop="1" thickBot="1">
      <c r="A54" s="53"/>
      <c r="B54" s="15">
        <v>5.6</v>
      </c>
      <c r="C54" s="30" t="s">
        <v>53</v>
      </c>
      <c r="D54" s="15" t="s">
        <v>13</v>
      </c>
      <c r="E54" s="16">
        <v>2</v>
      </c>
      <c r="F54" s="24"/>
      <c r="G54" s="21">
        <f t="shared" si="3"/>
        <v>0</v>
      </c>
    </row>
    <row r="55" spans="1:12" s="54" customFormat="1" ht="16.5" thickTop="1" thickBot="1">
      <c r="A55" s="53"/>
      <c r="B55" s="15">
        <v>5.7</v>
      </c>
      <c r="C55" s="30" t="s">
        <v>54</v>
      </c>
      <c r="D55" s="15" t="s">
        <v>13</v>
      </c>
      <c r="E55" s="11">
        <v>4</v>
      </c>
      <c r="F55" s="24"/>
      <c r="G55" s="21">
        <f t="shared" si="3"/>
        <v>0</v>
      </c>
    </row>
    <row r="56" spans="1:12" s="54" customFormat="1" ht="16.5" thickTop="1" thickBot="1">
      <c r="A56" s="53"/>
      <c r="B56" s="15">
        <v>5.8</v>
      </c>
      <c r="C56" s="55" t="s">
        <v>55</v>
      </c>
      <c r="D56" s="15" t="s">
        <v>13</v>
      </c>
      <c r="E56" s="11">
        <v>5</v>
      </c>
      <c r="F56" s="24"/>
      <c r="G56" s="21">
        <f t="shared" si="3"/>
        <v>0</v>
      </c>
    </row>
    <row r="57" spans="1:12" s="54" customFormat="1" ht="16.5" thickTop="1" thickBot="1">
      <c r="A57" s="53"/>
      <c r="B57" s="15">
        <v>5.9</v>
      </c>
      <c r="C57" s="55" t="s">
        <v>56</v>
      </c>
      <c r="D57" s="15" t="s">
        <v>13</v>
      </c>
      <c r="E57" s="11">
        <v>10</v>
      </c>
      <c r="F57" s="24"/>
      <c r="G57" s="21">
        <f t="shared" si="3"/>
        <v>0</v>
      </c>
    </row>
    <row r="58" spans="1:12" s="18" customFormat="1" ht="16.5" thickTop="1" thickBot="1">
      <c r="A58" s="13"/>
      <c r="B58" s="52">
        <v>5.0999999999999996</v>
      </c>
      <c r="C58" s="20" t="s">
        <v>57</v>
      </c>
      <c r="D58" s="15" t="s">
        <v>13</v>
      </c>
      <c r="E58" s="11">
        <v>5</v>
      </c>
      <c r="F58" s="24"/>
      <c r="G58" s="21">
        <f t="shared" si="3"/>
        <v>0</v>
      </c>
    </row>
    <row r="59" spans="1:12" s="18" customFormat="1" ht="31.5" thickTop="1" thickBot="1">
      <c r="A59" s="13"/>
      <c r="B59" s="15">
        <v>5.1100000000000003</v>
      </c>
      <c r="C59" s="20" t="s">
        <v>139</v>
      </c>
      <c r="D59" s="15" t="s">
        <v>13</v>
      </c>
      <c r="E59" s="11">
        <v>1</v>
      </c>
      <c r="F59" s="24"/>
      <c r="G59" s="21">
        <f t="shared" si="3"/>
        <v>0</v>
      </c>
      <c r="I59"/>
      <c r="J59" s="56"/>
      <c r="K59" s="56"/>
      <c r="L59" s="56"/>
    </row>
    <row r="60" spans="1:12" s="18" customFormat="1" ht="46.5" thickTop="1" thickBot="1">
      <c r="A60" s="13"/>
      <c r="B60" s="57"/>
      <c r="C60" s="58" t="s">
        <v>58</v>
      </c>
      <c r="D60" s="25"/>
      <c r="E60" s="27"/>
      <c r="F60" s="28"/>
      <c r="G60" s="29"/>
      <c r="I60" s="59"/>
      <c r="J60" s="56"/>
      <c r="K60" s="56"/>
      <c r="L60" s="56"/>
    </row>
    <row r="61" spans="1:12" s="18" customFormat="1" ht="16.5" thickTop="1" thickBot="1">
      <c r="A61" s="13"/>
      <c r="B61" s="52">
        <v>5.12</v>
      </c>
      <c r="C61" s="51" t="s">
        <v>59</v>
      </c>
      <c r="D61" s="15" t="s">
        <v>30</v>
      </c>
      <c r="E61" s="11">
        <v>1</v>
      </c>
      <c r="F61" s="24"/>
      <c r="G61" s="21"/>
      <c r="I61" s="59"/>
      <c r="J61" s="56"/>
      <c r="K61" s="56"/>
      <c r="L61" s="56"/>
    </row>
    <row r="62" spans="1:12" s="18" customFormat="1" ht="16.5" thickTop="1" thickBot="1">
      <c r="A62" s="13"/>
      <c r="B62" s="52"/>
      <c r="C62" s="31" t="s">
        <v>31</v>
      </c>
      <c r="D62" s="15"/>
      <c r="E62" s="11"/>
      <c r="F62" s="24"/>
      <c r="G62" s="21">
        <f>G32+G47</f>
        <v>0</v>
      </c>
      <c r="I62" s="59"/>
      <c r="J62" s="56"/>
      <c r="K62" s="56"/>
      <c r="L62" s="56"/>
    </row>
    <row r="63" spans="1:12" s="18" customFormat="1" ht="16.5" thickTop="1" thickBot="1">
      <c r="A63" s="13"/>
      <c r="B63" s="52"/>
      <c r="C63" s="31" t="s">
        <v>32</v>
      </c>
      <c r="D63" s="15"/>
      <c r="E63" s="11"/>
      <c r="F63" s="24"/>
      <c r="G63" s="21">
        <f>G62</f>
        <v>0</v>
      </c>
      <c r="I63" s="59"/>
      <c r="J63" s="56"/>
      <c r="K63" s="56"/>
      <c r="L63" s="56"/>
    </row>
    <row r="64" spans="1:12" s="18" customFormat="1" ht="16.5" thickTop="1" thickBot="1">
      <c r="A64" s="13"/>
      <c r="B64" s="8" t="s">
        <v>60</v>
      </c>
      <c r="C64" s="51"/>
      <c r="D64" s="15"/>
      <c r="E64" s="11"/>
      <c r="F64" s="24"/>
      <c r="G64" s="34">
        <f>SUM(G66:G67)</f>
        <v>0</v>
      </c>
      <c r="I64" s="59"/>
      <c r="J64" s="56"/>
      <c r="K64" s="56"/>
      <c r="L64" s="56"/>
    </row>
    <row r="65" spans="1:12" s="18" customFormat="1" ht="61.5" thickTop="1" thickBot="1">
      <c r="A65" s="13"/>
      <c r="B65" s="25"/>
      <c r="C65" s="58" t="s">
        <v>61</v>
      </c>
      <c r="D65" s="25"/>
      <c r="E65" s="27"/>
      <c r="F65" s="28"/>
      <c r="G65" s="29"/>
      <c r="I65" s="59"/>
      <c r="J65" s="56"/>
      <c r="K65" s="56"/>
      <c r="L65" s="56"/>
    </row>
    <row r="66" spans="1:12" s="18" customFormat="1" ht="61.5" thickTop="1" thickBot="1">
      <c r="A66" s="13"/>
      <c r="B66" s="15">
        <v>6.1</v>
      </c>
      <c r="C66" s="51" t="s">
        <v>62</v>
      </c>
      <c r="D66" s="15" t="s">
        <v>13</v>
      </c>
      <c r="E66" s="11">
        <v>1</v>
      </c>
      <c r="F66" s="24"/>
      <c r="G66" s="21">
        <f>E66*F66</f>
        <v>0</v>
      </c>
      <c r="I66" s="59"/>
      <c r="J66" s="56"/>
      <c r="K66" s="56"/>
      <c r="L66" s="56"/>
    </row>
    <row r="67" spans="1:12" s="18" customFormat="1" ht="33.75" thickTop="1" thickBot="1">
      <c r="A67" s="13"/>
      <c r="B67" s="15">
        <v>6.2</v>
      </c>
      <c r="C67" s="55" t="s">
        <v>63</v>
      </c>
      <c r="D67" s="15" t="s">
        <v>13</v>
      </c>
      <c r="E67" s="11">
        <v>10</v>
      </c>
      <c r="F67" s="24"/>
      <c r="G67" s="21">
        <f>E67*F67</f>
        <v>0</v>
      </c>
      <c r="I67"/>
      <c r="J67" s="56"/>
      <c r="K67" s="56"/>
      <c r="L67" s="56"/>
    </row>
    <row r="68" spans="1:12" s="18" customFormat="1" ht="16.5" thickTop="1" thickBot="1">
      <c r="A68" s="13"/>
      <c r="B68" s="15">
        <v>6.3</v>
      </c>
      <c r="C68" s="55" t="s">
        <v>64</v>
      </c>
      <c r="D68" s="15" t="s">
        <v>13</v>
      </c>
      <c r="E68" s="11">
        <v>1</v>
      </c>
      <c r="F68" s="24"/>
      <c r="G68" s="21"/>
      <c r="I68"/>
      <c r="J68" s="56"/>
      <c r="K68" s="56"/>
      <c r="L68" s="56"/>
    </row>
    <row r="69" spans="1:12" s="18" customFormat="1" ht="16.5" thickTop="1" thickBot="1">
      <c r="A69" s="13"/>
      <c r="B69" s="8" t="s">
        <v>65</v>
      </c>
      <c r="C69" s="9" t="s">
        <v>66</v>
      </c>
      <c r="D69" s="15"/>
      <c r="E69" s="11"/>
      <c r="F69" s="24"/>
      <c r="G69" s="34">
        <f>G76+SUM(G95:G98)+G100</f>
        <v>0</v>
      </c>
    </row>
    <row r="70" spans="1:12" s="18" customFormat="1" ht="31.5" thickTop="1" thickBot="1">
      <c r="A70" s="13"/>
      <c r="B70" s="35"/>
      <c r="C70" s="155" t="s">
        <v>143</v>
      </c>
      <c r="D70" s="15"/>
      <c r="E70" s="27"/>
      <c r="F70" s="28"/>
      <c r="G70" s="37"/>
    </row>
    <row r="71" spans="1:12" s="18" customFormat="1" ht="16.5" thickTop="1" thickBot="1">
      <c r="A71" s="13"/>
      <c r="B71" s="15"/>
      <c r="C71" s="156" t="s">
        <v>144</v>
      </c>
      <c r="D71" s="60"/>
      <c r="E71" s="61"/>
      <c r="F71" s="61"/>
      <c r="G71" s="62"/>
    </row>
    <row r="72" spans="1:12" s="18" customFormat="1" ht="16.5" thickTop="1" thickBot="1">
      <c r="A72" s="13"/>
      <c r="B72" s="15"/>
      <c r="C72" s="156" t="s">
        <v>67</v>
      </c>
      <c r="D72" s="184"/>
      <c r="E72" s="185"/>
      <c r="F72" s="185"/>
      <c r="G72" s="186"/>
    </row>
    <row r="73" spans="1:12" s="18" customFormat="1" ht="16.5" thickTop="1" thickBot="1">
      <c r="A73" s="13"/>
      <c r="B73" s="15"/>
      <c r="C73" s="156" t="s">
        <v>68</v>
      </c>
      <c r="D73" s="63"/>
      <c r="E73" s="187" t="s">
        <v>69</v>
      </c>
      <c r="F73" s="188"/>
      <c r="G73" s="64"/>
    </row>
    <row r="74" spans="1:12" s="18" customFormat="1" ht="31.5" thickTop="1" thickBot="1">
      <c r="A74" s="13"/>
      <c r="B74" s="25"/>
      <c r="C74" s="155" t="s">
        <v>70</v>
      </c>
      <c r="D74" s="25"/>
      <c r="E74" s="65"/>
      <c r="F74" s="41"/>
      <c r="G74" s="29"/>
    </row>
    <row r="75" spans="1:12" s="18" customFormat="1" ht="16.5" thickTop="1" thickBot="1">
      <c r="A75" s="13"/>
      <c r="B75" s="15"/>
      <c r="C75" s="9" t="s">
        <v>71</v>
      </c>
      <c r="D75" s="15"/>
      <c r="E75" s="23"/>
      <c r="F75" s="24"/>
      <c r="G75" s="21"/>
    </row>
    <row r="76" spans="1:12" s="18" customFormat="1" ht="61.5" thickTop="1" thickBot="1">
      <c r="A76" s="13"/>
      <c r="B76" s="15">
        <v>7.1</v>
      </c>
      <c r="C76" s="50" t="s">
        <v>145</v>
      </c>
      <c r="D76" s="15"/>
      <c r="E76" s="11" t="s">
        <v>13</v>
      </c>
      <c r="F76" s="24">
        <v>1</v>
      </c>
      <c r="G76" s="21"/>
    </row>
    <row r="77" spans="1:12" s="18" customFormat="1" ht="16.5" thickTop="1" thickBot="1">
      <c r="A77" s="13"/>
      <c r="B77" s="15"/>
      <c r="C77" s="157" t="s">
        <v>72</v>
      </c>
      <c r="D77" s="15"/>
      <c r="E77" s="66"/>
      <c r="F77" s="67"/>
      <c r="G77" s="21"/>
    </row>
    <row r="78" spans="1:12" s="18" customFormat="1" ht="16.5" thickTop="1" thickBot="1">
      <c r="A78" s="13"/>
      <c r="B78" s="15"/>
      <c r="C78" s="158" t="s">
        <v>73</v>
      </c>
      <c r="D78" s="15" t="s">
        <v>74</v>
      </c>
      <c r="E78" s="96">
        <v>1110</v>
      </c>
      <c r="F78" s="68"/>
      <c r="G78" s="21"/>
    </row>
    <row r="79" spans="1:12" s="18" customFormat="1" ht="16.5" thickTop="1" thickBot="1">
      <c r="A79" s="13"/>
      <c r="B79" s="15"/>
      <c r="C79" s="158" t="s">
        <v>75</v>
      </c>
      <c r="D79" s="15" t="s">
        <v>76</v>
      </c>
      <c r="E79" s="94">
        <v>0.75</v>
      </c>
      <c r="F79" s="70" t="s">
        <v>111</v>
      </c>
      <c r="G79" s="21"/>
    </row>
    <row r="80" spans="1:12" s="18" customFormat="1" ht="16.5" thickTop="1" thickBot="1">
      <c r="A80" s="13"/>
      <c r="B80" s="15"/>
      <c r="C80" s="158" t="s">
        <v>77</v>
      </c>
      <c r="D80" s="15" t="s">
        <v>16</v>
      </c>
      <c r="E80" s="71">
        <v>40</v>
      </c>
      <c r="F80" s="166" t="s">
        <v>111</v>
      </c>
      <c r="G80" s="21"/>
    </row>
    <row r="81" spans="1:7" s="18" customFormat="1" ht="16.5" thickTop="1" thickBot="1">
      <c r="A81" s="13"/>
      <c r="B81" s="15"/>
      <c r="C81" s="158" t="s">
        <v>78</v>
      </c>
      <c r="D81" s="15" t="s">
        <v>79</v>
      </c>
      <c r="E81" s="187" t="s">
        <v>80</v>
      </c>
      <c r="F81" s="189"/>
      <c r="G81" s="21"/>
    </row>
    <row r="82" spans="1:7" ht="16.5" thickTop="1" thickBot="1">
      <c r="B82" s="15"/>
      <c r="C82" s="158" t="s">
        <v>81</v>
      </c>
      <c r="D82" s="15" t="s">
        <v>16</v>
      </c>
      <c r="E82" s="72">
        <v>30</v>
      </c>
      <c r="F82" s="165" t="s">
        <v>111</v>
      </c>
      <c r="G82" s="21"/>
    </row>
    <row r="83" spans="1:7" ht="16.5" thickTop="1" thickBot="1">
      <c r="B83" s="15"/>
      <c r="C83" s="158" t="s">
        <v>82</v>
      </c>
      <c r="D83" s="15" t="s">
        <v>74</v>
      </c>
      <c r="E83" s="73">
        <v>1126</v>
      </c>
      <c r="F83" s="74"/>
      <c r="G83" s="21"/>
    </row>
    <row r="84" spans="1:7" ht="16.5" thickTop="1" thickBot="1">
      <c r="B84" s="15"/>
      <c r="C84" s="157" t="s">
        <v>83</v>
      </c>
      <c r="D84" s="15"/>
      <c r="E84" s="75"/>
      <c r="F84" s="76"/>
      <c r="G84" s="21"/>
    </row>
    <row r="85" spans="1:7" ht="16.5" thickTop="1" thickBot="1">
      <c r="A85" s="77"/>
      <c r="B85" s="15"/>
      <c r="C85" s="158" t="s">
        <v>84</v>
      </c>
      <c r="D85" s="20" t="s">
        <v>85</v>
      </c>
      <c r="E85" s="75"/>
      <c r="F85" s="76"/>
      <c r="G85" s="21"/>
    </row>
    <row r="86" spans="1:7" ht="16.5" thickTop="1" thickBot="1">
      <c r="B86" s="15"/>
      <c r="C86" s="156" t="s">
        <v>86</v>
      </c>
      <c r="D86" s="20" t="s">
        <v>76</v>
      </c>
      <c r="E86" s="75"/>
      <c r="F86" s="76"/>
      <c r="G86" s="21"/>
    </row>
    <row r="87" spans="1:7" ht="16.5" thickTop="1" thickBot="1">
      <c r="B87" s="15"/>
      <c r="C87" s="156" t="s">
        <v>87</v>
      </c>
      <c r="D87" s="20" t="s">
        <v>76</v>
      </c>
      <c r="E87" s="75"/>
      <c r="F87" s="76"/>
      <c r="G87" s="21"/>
    </row>
    <row r="88" spans="1:7" ht="16.5" thickTop="1" thickBot="1">
      <c r="B88" s="15"/>
      <c r="C88" s="156" t="s">
        <v>88</v>
      </c>
      <c r="D88" s="20" t="s">
        <v>76</v>
      </c>
      <c r="E88" s="75"/>
      <c r="F88" s="76"/>
      <c r="G88" s="21"/>
    </row>
    <row r="89" spans="1:7" ht="16.5" thickTop="1" thickBot="1">
      <c r="B89" s="15"/>
      <c r="C89" s="156" t="s">
        <v>89</v>
      </c>
      <c r="D89" s="20" t="s">
        <v>76</v>
      </c>
      <c r="E89" s="75"/>
      <c r="F89" s="76"/>
      <c r="G89" s="21"/>
    </row>
    <row r="90" spans="1:7" ht="16.5" thickTop="1" thickBot="1">
      <c r="B90" s="15"/>
      <c r="C90" s="156" t="s">
        <v>90</v>
      </c>
      <c r="D90" s="20" t="s">
        <v>91</v>
      </c>
      <c r="E90" s="75"/>
      <c r="F90" s="76"/>
      <c r="G90" s="21"/>
    </row>
    <row r="91" spans="1:7" ht="16.5" thickTop="1" thickBot="1">
      <c r="B91" s="15"/>
      <c r="C91" s="156" t="s">
        <v>92</v>
      </c>
      <c r="D91" s="20" t="s">
        <v>93</v>
      </c>
      <c r="E91" s="75"/>
      <c r="F91" s="76"/>
      <c r="G91" s="21"/>
    </row>
    <row r="92" spans="1:7" ht="16.5" thickTop="1" thickBot="1">
      <c r="B92" s="15"/>
      <c r="C92" s="156" t="s">
        <v>94</v>
      </c>
      <c r="D92" s="20" t="s">
        <v>93</v>
      </c>
      <c r="E92" s="75"/>
      <c r="F92" s="76"/>
      <c r="G92" s="21"/>
    </row>
    <row r="93" spans="1:7" ht="16.5" thickTop="1" thickBot="1">
      <c r="B93" s="15"/>
      <c r="C93" s="156" t="s">
        <v>95</v>
      </c>
      <c r="D93" s="20" t="s">
        <v>13</v>
      </c>
      <c r="E93" s="75"/>
      <c r="F93" s="76"/>
      <c r="G93" s="21"/>
    </row>
    <row r="94" spans="1:7" ht="31.5" thickTop="1" thickBot="1">
      <c r="B94" s="25">
        <v>7.2</v>
      </c>
      <c r="C94" s="164" t="s">
        <v>152</v>
      </c>
      <c r="D94" s="26"/>
      <c r="E94" s="27"/>
      <c r="F94" s="28"/>
      <c r="G94" s="29"/>
    </row>
    <row r="95" spans="1:7" ht="31.5" thickTop="1" thickBot="1">
      <c r="B95" s="15" t="s">
        <v>153</v>
      </c>
      <c r="C95" s="159" t="s">
        <v>154</v>
      </c>
      <c r="D95" s="20" t="s">
        <v>13</v>
      </c>
      <c r="E95" s="11">
        <v>1</v>
      </c>
      <c r="F95" s="24"/>
      <c r="G95" s="21">
        <f>E95*F95</f>
        <v>0</v>
      </c>
    </row>
    <row r="96" spans="1:7" ht="31.5" thickTop="1" thickBot="1">
      <c r="B96" s="15" t="s">
        <v>155</v>
      </c>
      <c r="C96" s="20" t="s">
        <v>156</v>
      </c>
      <c r="D96" s="20" t="s">
        <v>9</v>
      </c>
      <c r="E96" s="11">
        <v>1</v>
      </c>
      <c r="F96" s="24"/>
      <c r="G96" s="21">
        <f>E96*F96</f>
        <v>0</v>
      </c>
    </row>
    <row r="97" spans="2:7" ht="31.5" thickTop="1" thickBot="1">
      <c r="B97" s="15" t="s">
        <v>157</v>
      </c>
      <c r="C97" s="20" t="s">
        <v>158</v>
      </c>
      <c r="D97" s="20" t="s">
        <v>9</v>
      </c>
      <c r="E97" s="11">
        <v>1</v>
      </c>
      <c r="F97" s="24"/>
      <c r="G97" s="21">
        <f t="shared" ref="G97:G98" si="4">E97*F97</f>
        <v>0</v>
      </c>
    </row>
    <row r="98" spans="2:7" ht="16.5" thickTop="1" thickBot="1">
      <c r="B98" s="15" t="s">
        <v>159</v>
      </c>
      <c r="C98" s="20" t="s">
        <v>147</v>
      </c>
      <c r="D98" s="20" t="s">
        <v>9</v>
      </c>
      <c r="E98" s="11">
        <v>1</v>
      </c>
      <c r="F98" s="24"/>
      <c r="G98" s="21">
        <f t="shared" si="4"/>
        <v>0</v>
      </c>
    </row>
    <row r="99" spans="2:7" ht="16.5" thickTop="1" thickBot="1">
      <c r="B99" s="15"/>
      <c r="C99" s="160" t="s">
        <v>96</v>
      </c>
      <c r="D99" s="20"/>
      <c r="E99" s="23"/>
      <c r="F99" s="24"/>
      <c r="G99" s="21"/>
    </row>
    <row r="100" spans="2:7" ht="46.5" thickTop="1" thickBot="1">
      <c r="B100" s="15">
        <v>7.3</v>
      </c>
      <c r="C100" s="161" t="s">
        <v>142</v>
      </c>
      <c r="D100" s="20" t="s">
        <v>13</v>
      </c>
      <c r="E100" s="11">
        <v>1</v>
      </c>
      <c r="F100" s="24"/>
      <c r="G100" s="21">
        <f>F100</f>
        <v>0</v>
      </c>
    </row>
    <row r="101" spans="2:7" ht="16.5" thickTop="1" thickBot="1">
      <c r="B101" s="15"/>
      <c r="C101" s="162" t="s">
        <v>83</v>
      </c>
      <c r="D101" s="20"/>
      <c r="E101" s="23"/>
      <c r="F101" s="24"/>
      <c r="G101" s="21"/>
    </row>
    <row r="102" spans="2:7" ht="16.5" thickTop="1" thickBot="1">
      <c r="B102" s="15"/>
      <c r="C102" s="158" t="s">
        <v>97</v>
      </c>
      <c r="D102" s="20"/>
      <c r="E102" s="190"/>
      <c r="F102" s="191"/>
      <c r="G102" s="21"/>
    </row>
    <row r="103" spans="2:7" ht="16.5" thickTop="1" thickBot="1">
      <c r="B103" s="15"/>
      <c r="C103" s="158" t="s">
        <v>98</v>
      </c>
      <c r="D103" s="20" t="s">
        <v>99</v>
      </c>
      <c r="E103" s="182"/>
      <c r="F103" s="183"/>
      <c r="G103" s="21"/>
    </row>
    <row r="104" spans="2:7" ht="16.5" thickTop="1" thickBot="1">
      <c r="B104" s="15"/>
      <c r="C104" s="158" t="s">
        <v>100</v>
      </c>
      <c r="D104" s="20" t="s">
        <v>101</v>
      </c>
      <c r="E104" s="182"/>
      <c r="F104" s="183"/>
      <c r="G104" s="21"/>
    </row>
    <row r="105" spans="2:7" ht="16.5" thickTop="1" thickBot="1">
      <c r="B105" s="15"/>
      <c r="C105" s="158" t="s">
        <v>102</v>
      </c>
      <c r="D105" s="20" t="s">
        <v>103</v>
      </c>
      <c r="E105" s="182"/>
      <c r="F105" s="183"/>
      <c r="G105" s="21"/>
    </row>
    <row r="106" spans="2:7" ht="16.5" thickTop="1" thickBot="1">
      <c r="B106" s="15"/>
      <c r="C106" s="156" t="s">
        <v>104</v>
      </c>
      <c r="D106" s="20"/>
      <c r="E106" s="182"/>
      <c r="F106" s="183"/>
      <c r="G106" s="21"/>
    </row>
    <row r="107" spans="2:7" ht="16.5" thickTop="1" thickBot="1">
      <c r="B107" s="15"/>
      <c r="C107" s="38"/>
      <c r="D107" s="20"/>
      <c r="E107" s="78"/>
      <c r="F107" s="79"/>
      <c r="G107" s="80"/>
    </row>
    <row r="108" spans="2:7" ht="16.5" thickTop="1" thickBot="1">
      <c r="B108" s="81"/>
      <c r="C108" s="81" t="s">
        <v>106</v>
      </c>
      <c r="D108" s="81"/>
      <c r="E108" s="82"/>
      <c r="F108" s="82"/>
      <c r="G108" s="83">
        <f>G9+G14+G22+G32+G47+G64+G69</f>
        <v>0</v>
      </c>
    </row>
    <row r="109" spans="2:7" ht="16.5" thickTop="1" thickBot="1">
      <c r="B109" s="81"/>
      <c r="C109" s="81" t="s">
        <v>107</v>
      </c>
      <c r="D109" s="81"/>
      <c r="E109" s="81"/>
      <c r="F109" s="81"/>
      <c r="G109" s="84">
        <f>G108*0.1</f>
        <v>0</v>
      </c>
    </row>
    <row r="110" spans="2:7" ht="16.5" thickTop="1" thickBot="1">
      <c r="B110" s="81"/>
      <c r="C110" s="81" t="s">
        <v>108</v>
      </c>
      <c r="D110" s="81"/>
      <c r="E110" s="81"/>
      <c r="F110" s="81"/>
      <c r="G110" s="84">
        <f>G109*0.16</f>
        <v>0</v>
      </c>
    </row>
    <row r="111" spans="2:7" ht="16.5" thickTop="1" thickBot="1">
      <c r="B111" s="81"/>
      <c r="C111" s="81" t="s">
        <v>109</v>
      </c>
      <c r="D111" s="81"/>
      <c r="E111" s="81"/>
      <c r="F111" s="81"/>
      <c r="G111" s="83">
        <f>G110+G109+G108</f>
        <v>0</v>
      </c>
    </row>
    <row r="112" spans="2:7" ht="15.75" thickTop="1">
      <c r="B112" s="85"/>
      <c r="C112" s="77"/>
      <c r="D112" s="77"/>
      <c r="E112" s="77"/>
      <c r="F112" s="86"/>
      <c r="G112" s="77"/>
    </row>
    <row r="113" spans="1:7">
      <c r="B113" s="87"/>
      <c r="C113" s="4"/>
    </row>
    <row r="114" spans="1:7">
      <c r="B114" s="87"/>
      <c r="C114" s="4"/>
      <c r="D114" s="1"/>
      <c r="E114" s="1"/>
      <c r="F114" s="1"/>
      <c r="G114" s="1"/>
    </row>
    <row r="115" spans="1:7" s="3" customFormat="1" ht="14.25">
      <c r="A115" s="1"/>
      <c r="B115" s="88"/>
      <c r="C115" s="89"/>
      <c r="D115" s="1"/>
      <c r="E115" s="1"/>
      <c r="F115" s="1"/>
      <c r="G115" s="1"/>
    </row>
    <row r="116" spans="1:7" s="3" customFormat="1" ht="14.25">
      <c r="A116" s="1"/>
      <c r="B116" s="88"/>
      <c r="C116" s="89"/>
      <c r="F116" s="4"/>
    </row>
    <row r="117" spans="1:7" s="3" customFormat="1" ht="14.25">
      <c r="A117" s="1"/>
      <c r="B117" s="88"/>
      <c r="C117" s="89"/>
      <c r="F117" s="4"/>
    </row>
    <row r="118" spans="1:7" s="3" customFormat="1" ht="14.25">
      <c r="A118" s="1"/>
      <c r="B118" s="88"/>
      <c r="C118" s="89"/>
      <c r="F118" s="4"/>
    </row>
    <row r="119" spans="1:7">
      <c r="C119" s="90"/>
    </row>
    <row r="120" spans="1:7" s="3" customFormat="1" ht="14.25">
      <c r="A120" s="1"/>
      <c r="B120" s="88"/>
      <c r="C120" s="91"/>
      <c r="F120" s="4"/>
    </row>
    <row r="121" spans="1:7">
      <c r="C121" s="92"/>
    </row>
    <row r="122" spans="1:7">
      <c r="C122" s="93"/>
    </row>
    <row r="123" spans="1:7">
      <c r="C123" s="93"/>
    </row>
    <row r="125" spans="1:7">
      <c r="C125" s="89"/>
    </row>
  </sheetData>
  <mergeCells count="14">
    <mergeCell ref="E104:F104"/>
    <mergeCell ref="E105:F105"/>
    <mergeCell ref="E106:F106"/>
    <mergeCell ref="D72:G72"/>
    <mergeCell ref="E73:F73"/>
    <mergeCell ref="E81:F81"/>
    <mergeCell ref="E102:F102"/>
    <mergeCell ref="E103:F103"/>
    <mergeCell ref="D36:G36"/>
    <mergeCell ref="B2:G2"/>
    <mergeCell ref="B3:G3"/>
    <mergeCell ref="B5:G5"/>
    <mergeCell ref="D34:G34"/>
    <mergeCell ref="D35:G35"/>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30" max="16383" man="1"/>
    <brk id="6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79998168889431442"/>
  </sheetPr>
  <dimension ref="A1:AV30"/>
  <sheetViews>
    <sheetView tabSelected="1" view="pageBreakPreview" topLeftCell="A7" zoomScaleNormal="100" zoomScaleSheetLayoutView="100" workbookViewId="0">
      <selection activeCell="C12" sqref="C12"/>
    </sheetView>
  </sheetViews>
  <sheetFormatPr defaultRowHeight="15"/>
  <cols>
    <col min="1" max="1" width="2" style="1" customWidth="1"/>
    <col min="2" max="2" width="8.140625" style="88" customWidth="1"/>
    <col min="3" max="3" width="83.85546875" style="3" customWidth="1"/>
    <col min="4" max="4" width="14.85546875" style="3" customWidth="1"/>
    <col min="5" max="5" width="12.140625" style="3" customWidth="1"/>
    <col min="6" max="6" width="14.5703125" style="4" customWidth="1"/>
    <col min="7" max="7" width="16" style="3" customWidth="1"/>
    <col min="257" max="257" width="2" customWidth="1"/>
    <col min="258" max="258" width="8.140625" customWidth="1"/>
    <col min="259" max="259" width="83.85546875" customWidth="1"/>
    <col min="260" max="260" width="14.85546875" customWidth="1"/>
    <col min="261" max="261" width="12.140625" customWidth="1"/>
    <col min="262" max="262" width="14.5703125" customWidth="1"/>
    <col min="263" max="263" width="16" customWidth="1"/>
    <col min="513" max="513" width="2" customWidth="1"/>
    <col min="514" max="514" width="8.140625" customWidth="1"/>
    <col min="515" max="515" width="83.85546875" customWidth="1"/>
    <col min="516" max="516" width="14.85546875" customWidth="1"/>
    <col min="517" max="517" width="12.140625" customWidth="1"/>
    <col min="518" max="518" width="14.5703125" customWidth="1"/>
    <col min="519" max="519" width="16" customWidth="1"/>
    <col min="769" max="769" width="2" customWidth="1"/>
    <col min="770" max="770" width="8.140625" customWidth="1"/>
    <col min="771" max="771" width="83.85546875" customWidth="1"/>
    <col min="772" max="772" width="14.85546875" customWidth="1"/>
    <col min="773" max="773" width="12.140625" customWidth="1"/>
    <col min="774" max="774" width="14.5703125" customWidth="1"/>
    <col min="775" max="775" width="16" customWidth="1"/>
    <col min="1025" max="1025" width="2" customWidth="1"/>
    <col min="1026" max="1026" width="8.140625" customWidth="1"/>
    <col min="1027" max="1027" width="83.85546875" customWidth="1"/>
    <col min="1028" max="1028" width="14.85546875" customWidth="1"/>
    <col min="1029" max="1029" width="12.140625" customWidth="1"/>
    <col min="1030" max="1030" width="14.5703125" customWidth="1"/>
    <col min="1031" max="1031" width="16" customWidth="1"/>
    <col min="1281" max="1281" width="2" customWidth="1"/>
    <col min="1282" max="1282" width="8.140625" customWidth="1"/>
    <col min="1283" max="1283" width="83.85546875" customWidth="1"/>
    <col min="1284" max="1284" width="14.85546875" customWidth="1"/>
    <col min="1285" max="1285" width="12.140625" customWidth="1"/>
    <col min="1286" max="1286" width="14.5703125" customWidth="1"/>
    <col min="1287" max="1287" width="16" customWidth="1"/>
    <col min="1537" max="1537" width="2" customWidth="1"/>
    <col min="1538" max="1538" width="8.140625" customWidth="1"/>
    <col min="1539" max="1539" width="83.85546875" customWidth="1"/>
    <col min="1540" max="1540" width="14.85546875" customWidth="1"/>
    <col min="1541" max="1541" width="12.140625" customWidth="1"/>
    <col min="1542" max="1542" width="14.5703125" customWidth="1"/>
    <col min="1543" max="1543" width="16" customWidth="1"/>
    <col min="1793" max="1793" width="2" customWidth="1"/>
    <col min="1794" max="1794" width="8.140625" customWidth="1"/>
    <col min="1795" max="1795" width="83.85546875" customWidth="1"/>
    <col min="1796" max="1796" width="14.85546875" customWidth="1"/>
    <col min="1797" max="1797" width="12.140625" customWidth="1"/>
    <col min="1798" max="1798" width="14.5703125" customWidth="1"/>
    <col min="1799" max="1799" width="16" customWidth="1"/>
    <col min="2049" max="2049" width="2" customWidth="1"/>
    <col min="2050" max="2050" width="8.140625" customWidth="1"/>
    <col min="2051" max="2051" width="83.85546875" customWidth="1"/>
    <col min="2052" max="2052" width="14.85546875" customWidth="1"/>
    <col min="2053" max="2053" width="12.140625" customWidth="1"/>
    <col min="2054" max="2054" width="14.5703125" customWidth="1"/>
    <col min="2055" max="2055" width="16" customWidth="1"/>
    <col min="2305" max="2305" width="2" customWidth="1"/>
    <col min="2306" max="2306" width="8.140625" customWidth="1"/>
    <col min="2307" max="2307" width="83.85546875" customWidth="1"/>
    <col min="2308" max="2308" width="14.85546875" customWidth="1"/>
    <col min="2309" max="2309" width="12.140625" customWidth="1"/>
    <col min="2310" max="2310" width="14.5703125" customWidth="1"/>
    <col min="2311" max="2311" width="16" customWidth="1"/>
    <col min="2561" max="2561" width="2" customWidth="1"/>
    <col min="2562" max="2562" width="8.140625" customWidth="1"/>
    <col min="2563" max="2563" width="83.85546875" customWidth="1"/>
    <col min="2564" max="2564" width="14.85546875" customWidth="1"/>
    <col min="2565" max="2565" width="12.140625" customWidth="1"/>
    <col min="2566" max="2566" width="14.5703125" customWidth="1"/>
    <col min="2567" max="2567" width="16" customWidth="1"/>
    <col min="2817" max="2817" width="2" customWidth="1"/>
    <col min="2818" max="2818" width="8.140625" customWidth="1"/>
    <col min="2819" max="2819" width="83.85546875" customWidth="1"/>
    <col min="2820" max="2820" width="14.85546875" customWidth="1"/>
    <col min="2821" max="2821" width="12.140625" customWidth="1"/>
    <col min="2822" max="2822" width="14.5703125" customWidth="1"/>
    <col min="2823" max="2823" width="16" customWidth="1"/>
    <col min="3073" max="3073" width="2" customWidth="1"/>
    <col min="3074" max="3074" width="8.140625" customWidth="1"/>
    <col min="3075" max="3075" width="83.85546875" customWidth="1"/>
    <col min="3076" max="3076" width="14.85546875" customWidth="1"/>
    <col min="3077" max="3077" width="12.140625" customWidth="1"/>
    <col min="3078" max="3078" width="14.5703125" customWidth="1"/>
    <col min="3079" max="3079" width="16" customWidth="1"/>
    <col min="3329" max="3329" width="2" customWidth="1"/>
    <col min="3330" max="3330" width="8.140625" customWidth="1"/>
    <col min="3331" max="3331" width="83.85546875" customWidth="1"/>
    <col min="3332" max="3332" width="14.85546875" customWidth="1"/>
    <col min="3333" max="3333" width="12.140625" customWidth="1"/>
    <col min="3334" max="3334" width="14.5703125" customWidth="1"/>
    <col min="3335" max="3335" width="16" customWidth="1"/>
    <col min="3585" max="3585" width="2" customWidth="1"/>
    <col min="3586" max="3586" width="8.140625" customWidth="1"/>
    <col min="3587" max="3587" width="83.85546875" customWidth="1"/>
    <col min="3588" max="3588" width="14.85546875" customWidth="1"/>
    <col min="3589" max="3589" width="12.140625" customWidth="1"/>
    <col min="3590" max="3590" width="14.5703125" customWidth="1"/>
    <col min="3591" max="3591" width="16" customWidth="1"/>
    <col min="3841" max="3841" width="2" customWidth="1"/>
    <col min="3842" max="3842" width="8.140625" customWidth="1"/>
    <col min="3843" max="3843" width="83.85546875" customWidth="1"/>
    <col min="3844" max="3844" width="14.85546875" customWidth="1"/>
    <col min="3845" max="3845" width="12.140625" customWidth="1"/>
    <col min="3846" max="3846" width="14.5703125" customWidth="1"/>
    <col min="3847" max="3847" width="16" customWidth="1"/>
    <col min="4097" max="4097" width="2" customWidth="1"/>
    <col min="4098" max="4098" width="8.140625" customWidth="1"/>
    <col min="4099" max="4099" width="83.85546875" customWidth="1"/>
    <col min="4100" max="4100" width="14.85546875" customWidth="1"/>
    <col min="4101" max="4101" width="12.140625" customWidth="1"/>
    <col min="4102" max="4102" width="14.5703125" customWidth="1"/>
    <col min="4103" max="4103" width="16" customWidth="1"/>
    <col min="4353" max="4353" width="2" customWidth="1"/>
    <col min="4354" max="4354" width="8.140625" customWidth="1"/>
    <col min="4355" max="4355" width="83.85546875" customWidth="1"/>
    <col min="4356" max="4356" width="14.85546875" customWidth="1"/>
    <col min="4357" max="4357" width="12.140625" customWidth="1"/>
    <col min="4358" max="4358" width="14.5703125" customWidth="1"/>
    <col min="4359" max="4359" width="16" customWidth="1"/>
    <col min="4609" max="4609" width="2" customWidth="1"/>
    <col min="4610" max="4610" width="8.140625" customWidth="1"/>
    <col min="4611" max="4611" width="83.85546875" customWidth="1"/>
    <col min="4612" max="4612" width="14.85546875" customWidth="1"/>
    <col min="4613" max="4613" width="12.140625" customWidth="1"/>
    <col min="4614" max="4614" width="14.5703125" customWidth="1"/>
    <col min="4615" max="4615" width="16" customWidth="1"/>
    <col min="4865" max="4865" width="2" customWidth="1"/>
    <col min="4866" max="4866" width="8.140625" customWidth="1"/>
    <col min="4867" max="4867" width="83.85546875" customWidth="1"/>
    <col min="4868" max="4868" width="14.85546875" customWidth="1"/>
    <col min="4869" max="4869" width="12.140625" customWidth="1"/>
    <col min="4870" max="4870" width="14.5703125" customWidth="1"/>
    <col min="4871" max="4871" width="16" customWidth="1"/>
    <col min="5121" max="5121" width="2" customWidth="1"/>
    <col min="5122" max="5122" width="8.140625" customWidth="1"/>
    <col min="5123" max="5123" width="83.85546875" customWidth="1"/>
    <col min="5124" max="5124" width="14.85546875" customWidth="1"/>
    <col min="5125" max="5125" width="12.140625" customWidth="1"/>
    <col min="5126" max="5126" width="14.5703125" customWidth="1"/>
    <col min="5127" max="5127" width="16" customWidth="1"/>
    <col min="5377" max="5377" width="2" customWidth="1"/>
    <col min="5378" max="5378" width="8.140625" customWidth="1"/>
    <col min="5379" max="5379" width="83.85546875" customWidth="1"/>
    <col min="5380" max="5380" width="14.85546875" customWidth="1"/>
    <col min="5381" max="5381" width="12.140625" customWidth="1"/>
    <col min="5382" max="5382" width="14.5703125" customWidth="1"/>
    <col min="5383" max="5383" width="16" customWidth="1"/>
    <col min="5633" max="5633" width="2" customWidth="1"/>
    <col min="5634" max="5634" width="8.140625" customWidth="1"/>
    <col min="5635" max="5635" width="83.85546875" customWidth="1"/>
    <col min="5636" max="5636" width="14.85546875" customWidth="1"/>
    <col min="5637" max="5637" width="12.140625" customWidth="1"/>
    <col min="5638" max="5638" width="14.5703125" customWidth="1"/>
    <col min="5639" max="5639" width="16" customWidth="1"/>
    <col min="5889" max="5889" width="2" customWidth="1"/>
    <col min="5890" max="5890" width="8.140625" customWidth="1"/>
    <col min="5891" max="5891" width="83.85546875" customWidth="1"/>
    <col min="5892" max="5892" width="14.85546875" customWidth="1"/>
    <col min="5893" max="5893" width="12.140625" customWidth="1"/>
    <col min="5894" max="5894" width="14.5703125" customWidth="1"/>
    <col min="5895" max="5895" width="16" customWidth="1"/>
    <col min="6145" max="6145" width="2" customWidth="1"/>
    <col min="6146" max="6146" width="8.140625" customWidth="1"/>
    <col min="6147" max="6147" width="83.85546875" customWidth="1"/>
    <col min="6148" max="6148" width="14.85546875" customWidth="1"/>
    <col min="6149" max="6149" width="12.140625" customWidth="1"/>
    <col min="6150" max="6150" width="14.5703125" customWidth="1"/>
    <col min="6151" max="6151" width="16" customWidth="1"/>
    <col min="6401" max="6401" width="2" customWidth="1"/>
    <col min="6402" max="6402" width="8.140625" customWidth="1"/>
    <col min="6403" max="6403" width="83.85546875" customWidth="1"/>
    <col min="6404" max="6404" width="14.85546875" customWidth="1"/>
    <col min="6405" max="6405" width="12.140625" customWidth="1"/>
    <col min="6406" max="6406" width="14.5703125" customWidth="1"/>
    <col min="6407" max="6407" width="16" customWidth="1"/>
    <col min="6657" max="6657" width="2" customWidth="1"/>
    <col min="6658" max="6658" width="8.140625" customWidth="1"/>
    <col min="6659" max="6659" width="83.85546875" customWidth="1"/>
    <col min="6660" max="6660" width="14.85546875" customWidth="1"/>
    <col min="6661" max="6661" width="12.140625" customWidth="1"/>
    <col min="6662" max="6662" width="14.5703125" customWidth="1"/>
    <col min="6663" max="6663" width="16" customWidth="1"/>
    <col min="6913" max="6913" width="2" customWidth="1"/>
    <col min="6914" max="6914" width="8.140625" customWidth="1"/>
    <col min="6915" max="6915" width="83.85546875" customWidth="1"/>
    <col min="6916" max="6916" width="14.85546875" customWidth="1"/>
    <col min="6917" max="6917" width="12.140625" customWidth="1"/>
    <col min="6918" max="6918" width="14.5703125" customWidth="1"/>
    <col min="6919" max="6919" width="16" customWidth="1"/>
    <col min="7169" max="7169" width="2" customWidth="1"/>
    <col min="7170" max="7170" width="8.140625" customWidth="1"/>
    <col min="7171" max="7171" width="83.85546875" customWidth="1"/>
    <col min="7172" max="7172" width="14.85546875" customWidth="1"/>
    <col min="7173" max="7173" width="12.140625" customWidth="1"/>
    <col min="7174" max="7174" width="14.5703125" customWidth="1"/>
    <col min="7175" max="7175" width="16" customWidth="1"/>
    <col min="7425" max="7425" width="2" customWidth="1"/>
    <col min="7426" max="7426" width="8.140625" customWidth="1"/>
    <col min="7427" max="7427" width="83.85546875" customWidth="1"/>
    <col min="7428" max="7428" width="14.85546875" customWidth="1"/>
    <col min="7429" max="7429" width="12.140625" customWidth="1"/>
    <col min="7430" max="7430" width="14.5703125" customWidth="1"/>
    <col min="7431" max="7431" width="16" customWidth="1"/>
    <col min="7681" max="7681" width="2" customWidth="1"/>
    <col min="7682" max="7682" width="8.140625" customWidth="1"/>
    <col min="7683" max="7683" width="83.85546875" customWidth="1"/>
    <col min="7684" max="7684" width="14.85546875" customWidth="1"/>
    <col min="7685" max="7685" width="12.140625" customWidth="1"/>
    <col min="7686" max="7686" width="14.5703125" customWidth="1"/>
    <col min="7687" max="7687" width="16" customWidth="1"/>
    <col min="7937" max="7937" width="2" customWidth="1"/>
    <col min="7938" max="7938" width="8.140625" customWidth="1"/>
    <col min="7939" max="7939" width="83.85546875" customWidth="1"/>
    <col min="7940" max="7940" width="14.85546875" customWidth="1"/>
    <col min="7941" max="7941" width="12.140625" customWidth="1"/>
    <col min="7942" max="7942" width="14.5703125" customWidth="1"/>
    <col min="7943" max="7943" width="16" customWidth="1"/>
    <col min="8193" max="8193" width="2" customWidth="1"/>
    <col min="8194" max="8194" width="8.140625" customWidth="1"/>
    <col min="8195" max="8195" width="83.85546875" customWidth="1"/>
    <col min="8196" max="8196" width="14.85546875" customWidth="1"/>
    <col min="8197" max="8197" width="12.140625" customWidth="1"/>
    <col min="8198" max="8198" width="14.5703125" customWidth="1"/>
    <col min="8199" max="8199" width="16" customWidth="1"/>
    <col min="8449" max="8449" width="2" customWidth="1"/>
    <col min="8450" max="8450" width="8.140625" customWidth="1"/>
    <col min="8451" max="8451" width="83.85546875" customWidth="1"/>
    <col min="8452" max="8452" width="14.85546875" customWidth="1"/>
    <col min="8453" max="8453" width="12.140625" customWidth="1"/>
    <col min="8454" max="8454" width="14.5703125" customWidth="1"/>
    <col min="8455" max="8455" width="16" customWidth="1"/>
    <col min="8705" max="8705" width="2" customWidth="1"/>
    <col min="8706" max="8706" width="8.140625" customWidth="1"/>
    <col min="8707" max="8707" width="83.85546875" customWidth="1"/>
    <col min="8708" max="8708" width="14.85546875" customWidth="1"/>
    <col min="8709" max="8709" width="12.140625" customWidth="1"/>
    <col min="8710" max="8710" width="14.5703125" customWidth="1"/>
    <col min="8711" max="8711" width="16" customWidth="1"/>
    <col min="8961" max="8961" width="2" customWidth="1"/>
    <col min="8962" max="8962" width="8.140625" customWidth="1"/>
    <col min="8963" max="8963" width="83.85546875" customWidth="1"/>
    <col min="8964" max="8964" width="14.85546875" customWidth="1"/>
    <col min="8965" max="8965" width="12.140625" customWidth="1"/>
    <col min="8966" max="8966" width="14.5703125" customWidth="1"/>
    <col min="8967" max="8967" width="16" customWidth="1"/>
    <col min="9217" max="9217" width="2" customWidth="1"/>
    <col min="9218" max="9218" width="8.140625" customWidth="1"/>
    <col min="9219" max="9219" width="83.85546875" customWidth="1"/>
    <col min="9220" max="9220" width="14.85546875" customWidth="1"/>
    <col min="9221" max="9221" width="12.140625" customWidth="1"/>
    <col min="9222" max="9222" width="14.5703125" customWidth="1"/>
    <col min="9223" max="9223" width="16" customWidth="1"/>
    <col min="9473" max="9473" width="2" customWidth="1"/>
    <col min="9474" max="9474" width="8.140625" customWidth="1"/>
    <col min="9475" max="9475" width="83.85546875" customWidth="1"/>
    <col min="9476" max="9476" width="14.85546875" customWidth="1"/>
    <col min="9477" max="9477" width="12.140625" customWidth="1"/>
    <col min="9478" max="9478" width="14.5703125" customWidth="1"/>
    <col min="9479" max="9479" width="16" customWidth="1"/>
    <col min="9729" max="9729" width="2" customWidth="1"/>
    <col min="9730" max="9730" width="8.140625" customWidth="1"/>
    <col min="9731" max="9731" width="83.85546875" customWidth="1"/>
    <col min="9732" max="9732" width="14.85546875" customWidth="1"/>
    <col min="9733" max="9733" width="12.140625" customWidth="1"/>
    <col min="9734" max="9734" width="14.5703125" customWidth="1"/>
    <col min="9735" max="9735" width="16" customWidth="1"/>
    <col min="9985" max="9985" width="2" customWidth="1"/>
    <col min="9986" max="9986" width="8.140625" customWidth="1"/>
    <col min="9987" max="9987" width="83.85546875" customWidth="1"/>
    <col min="9988" max="9988" width="14.85546875" customWidth="1"/>
    <col min="9989" max="9989" width="12.140625" customWidth="1"/>
    <col min="9990" max="9990" width="14.5703125" customWidth="1"/>
    <col min="9991" max="9991" width="16" customWidth="1"/>
    <col min="10241" max="10241" width="2" customWidth="1"/>
    <col min="10242" max="10242" width="8.140625" customWidth="1"/>
    <col min="10243" max="10243" width="83.85546875" customWidth="1"/>
    <col min="10244" max="10244" width="14.85546875" customWidth="1"/>
    <col min="10245" max="10245" width="12.140625" customWidth="1"/>
    <col min="10246" max="10246" width="14.5703125" customWidth="1"/>
    <col min="10247" max="10247" width="16" customWidth="1"/>
    <col min="10497" max="10497" width="2" customWidth="1"/>
    <col min="10498" max="10498" width="8.140625" customWidth="1"/>
    <col min="10499" max="10499" width="83.85546875" customWidth="1"/>
    <col min="10500" max="10500" width="14.85546875" customWidth="1"/>
    <col min="10501" max="10501" width="12.140625" customWidth="1"/>
    <col min="10502" max="10502" width="14.5703125" customWidth="1"/>
    <col min="10503" max="10503" width="16" customWidth="1"/>
    <col min="10753" max="10753" width="2" customWidth="1"/>
    <col min="10754" max="10754" width="8.140625" customWidth="1"/>
    <col min="10755" max="10755" width="83.85546875" customWidth="1"/>
    <col min="10756" max="10756" width="14.85546875" customWidth="1"/>
    <col min="10757" max="10757" width="12.140625" customWidth="1"/>
    <col min="10758" max="10758" width="14.5703125" customWidth="1"/>
    <col min="10759" max="10759" width="16" customWidth="1"/>
    <col min="11009" max="11009" width="2" customWidth="1"/>
    <col min="11010" max="11010" width="8.140625" customWidth="1"/>
    <col min="11011" max="11011" width="83.85546875" customWidth="1"/>
    <col min="11012" max="11012" width="14.85546875" customWidth="1"/>
    <col min="11013" max="11013" width="12.140625" customWidth="1"/>
    <col min="11014" max="11014" width="14.5703125" customWidth="1"/>
    <col min="11015" max="11015" width="16" customWidth="1"/>
    <col min="11265" max="11265" width="2" customWidth="1"/>
    <col min="11266" max="11266" width="8.140625" customWidth="1"/>
    <col min="11267" max="11267" width="83.85546875" customWidth="1"/>
    <col min="11268" max="11268" width="14.85546875" customWidth="1"/>
    <col min="11269" max="11269" width="12.140625" customWidth="1"/>
    <col min="11270" max="11270" width="14.5703125" customWidth="1"/>
    <col min="11271" max="11271" width="16" customWidth="1"/>
    <col min="11521" max="11521" width="2" customWidth="1"/>
    <col min="11522" max="11522" width="8.140625" customWidth="1"/>
    <col min="11523" max="11523" width="83.85546875" customWidth="1"/>
    <col min="11524" max="11524" width="14.85546875" customWidth="1"/>
    <col min="11525" max="11525" width="12.140625" customWidth="1"/>
    <col min="11526" max="11526" width="14.5703125" customWidth="1"/>
    <col min="11527" max="11527" width="16" customWidth="1"/>
    <col min="11777" max="11777" width="2" customWidth="1"/>
    <col min="11778" max="11778" width="8.140625" customWidth="1"/>
    <col min="11779" max="11779" width="83.85546875" customWidth="1"/>
    <col min="11780" max="11780" width="14.85546875" customWidth="1"/>
    <col min="11781" max="11781" width="12.140625" customWidth="1"/>
    <col min="11782" max="11782" width="14.5703125" customWidth="1"/>
    <col min="11783" max="11783" width="16" customWidth="1"/>
    <col min="12033" max="12033" width="2" customWidth="1"/>
    <col min="12034" max="12034" width="8.140625" customWidth="1"/>
    <col min="12035" max="12035" width="83.85546875" customWidth="1"/>
    <col min="12036" max="12036" width="14.85546875" customWidth="1"/>
    <col min="12037" max="12037" width="12.140625" customWidth="1"/>
    <col min="12038" max="12038" width="14.5703125" customWidth="1"/>
    <col min="12039" max="12039" width="16" customWidth="1"/>
    <col min="12289" max="12289" width="2" customWidth="1"/>
    <col min="12290" max="12290" width="8.140625" customWidth="1"/>
    <col min="12291" max="12291" width="83.85546875" customWidth="1"/>
    <col min="12292" max="12292" width="14.85546875" customWidth="1"/>
    <col min="12293" max="12293" width="12.140625" customWidth="1"/>
    <col min="12294" max="12294" width="14.5703125" customWidth="1"/>
    <col min="12295" max="12295" width="16" customWidth="1"/>
    <col min="12545" max="12545" width="2" customWidth="1"/>
    <col min="12546" max="12546" width="8.140625" customWidth="1"/>
    <col min="12547" max="12547" width="83.85546875" customWidth="1"/>
    <col min="12548" max="12548" width="14.85546875" customWidth="1"/>
    <col min="12549" max="12549" width="12.140625" customWidth="1"/>
    <col min="12550" max="12550" width="14.5703125" customWidth="1"/>
    <col min="12551" max="12551" width="16" customWidth="1"/>
    <col min="12801" max="12801" width="2" customWidth="1"/>
    <col min="12802" max="12802" width="8.140625" customWidth="1"/>
    <col min="12803" max="12803" width="83.85546875" customWidth="1"/>
    <col min="12804" max="12804" width="14.85546875" customWidth="1"/>
    <col min="12805" max="12805" width="12.140625" customWidth="1"/>
    <col min="12806" max="12806" width="14.5703125" customWidth="1"/>
    <col min="12807" max="12807" width="16" customWidth="1"/>
    <col min="13057" max="13057" width="2" customWidth="1"/>
    <col min="13058" max="13058" width="8.140625" customWidth="1"/>
    <col min="13059" max="13059" width="83.85546875" customWidth="1"/>
    <col min="13060" max="13060" width="14.85546875" customWidth="1"/>
    <col min="13061" max="13061" width="12.140625" customWidth="1"/>
    <col min="13062" max="13062" width="14.5703125" customWidth="1"/>
    <col min="13063" max="13063" width="16" customWidth="1"/>
    <col min="13313" max="13313" width="2" customWidth="1"/>
    <col min="13314" max="13314" width="8.140625" customWidth="1"/>
    <col min="13315" max="13315" width="83.85546875" customWidth="1"/>
    <col min="13316" max="13316" width="14.85546875" customWidth="1"/>
    <col min="13317" max="13317" width="12.140625" customWidth="1"/>
    <col min="13318" max="13318" width="14.5703125" customWidth="1"/>
    <col min="13319" max="13319" width="16" customWidth="1"/>
    <col min="13569" max="13569" width="2" customWidth="1"/>
    <col min="13570" max="13570" width="8.140625" customWidth="1"/>
    <col min="13571" max="13571" width="83.85546875" customWidth="1"/>
    <col min="13572" max="13572" width="14.85546875" customWidth="1"/>
    <col min="13573" max="13573" width="12.140625" customWidth="1"/>
    <col min="13574" max="13574" width="14.5703125" customWidth="1"/>
    <col min="13575" max="13575" width="16" customWidth="1"/>
    <col min="13825" max="13825" width="2" customWidth="1"/>
    <col min="13826" max="13826" width="8.140625" customWidth="1"/>
    <col min="13827" max="13827" width="83.85546875" customWidth="1"/>
    <col min="13828" max="13828" width="14.85546875" customWidth="1"/>
    <col min="13829" max="13829" width="12.140625" customWidth="1"/>
    <col min="13830" max="13830" width="14.5703125" customWidth="1"/>
    <col min="13831" max="13831" width="16" customWidth="1"/>
    <col min="14081" max="14081" width="2" customWidth="1"/>
    <col min="14082" max="14082" width="8.140625" customWidth="1"/>
    <col min="14083" max="14083" width="83.85546875" customWidth="1"/>
    <col min="14084" max="14084" width="14.85546875" customWidth="1"/>
    <col min="14085" max="14085" width="12.140625" customWidth="1"/>
    <col min="14086" max="14086" width="14.5703125" customWidth="1"/>
    <col min="14087" max="14087" width="16" customWidth="1"/>
    <col min="14337" max="14337" width="2" customWidth="1"/>
    <col min="14338" max="14338" width="8.140625" customWidth="1"/>
    <col min="14339" max="14339" width="83.85546875" customWidth="1"/>
    <col min="14340" max="14340" width="14.85546875" customWidth="1"/>
    <col min="14341" max="14341" width="12.140625" customWidth="1"/>
    <col min="14342" max="14342" width="14.5703125" customWidth="1"/>
    <col min="14343" max="14343" width="16" customWidth="1"/>
    <col min="14593" max="14593" width="2" customWidth="1"/>
    <col min="14594" max="14594" width="8.140625" customWidth="1"/>
    <col min="14595" max="14595" width="83.85546875" customWidth="1"/>
    <col min="14596" max="14596" width="14.85546875" customWidth="1"/>
    <col min="14597" max="14597" width="12.140625" customWidth="1"/>
    <col min="14598" max="14598" width="14.5703125" customWidth="1"/>
    <col min="14599" max="14599" width="16" customWidth="1"/>
    <col min="14849" max="14849" width="2" customWidth="1"/>
    <col min="14850" max="14850" width="8.140625" customWidth="1"/>
    <col min="14851" max="14851" width="83.85546875" customWidth="1"/>
    <col min="14852" max="14852" width="14.85546875" customWidth="1"/>
    <col min="14853" max="14853" width="12.140625" customWidth="1"/>
    <col min="14854" max="14854" width="14.5703125" customWidth="1"/>
    <col min="14855" max="14855" width="16" customWidth="1"/>
    <col min="15105" max="15105" width="2" customWidth="1"/>
    <col min="15106" max="15106" width="8.140625" customWidth="1"/>
    <col min="15107" max="15107" width="83.85546875" customWidth="1"/>
    <col min="15108" max="15108" width="14.85546875" customWidth="1"/>
    <col min="15109" max="15109" width="12.140625" customWidth="1"/>
    <col min="15110" max="15110" width="14.5703125" customWidth="1"/>
    <col min="15111" max="15111" width="16" customWidth="1"/>
    <col min="15361" max="15361" width="2" customWidth="1"/>
    <col min="15362" max="15362" width="8.140625" customWidth="1"/>
    <col min="15363" max="15363" width="83.85546875" customWidth="1"/>
    <col min="15364" max="15364" width="14.85546875" customWidth="1"/>
    <col min="15365" max="15365" width="12.140625" customWidth="1"/>
    <col min="15366" max="15366" width="14.5703125" customWidth="1"/>
    <col min="15367" max="15367" width="16" customWidth="1"/>
    <col min="15617" max="15617" width="2" customWidth="1"/>
    <col min="15618" max="15618" width="8.140625" customWidth="1"/>
    <col min="15619" max="15619" width="83.85546875" customWidth="1"/>
    <col min="15620" max="15620" width="14.85546875" customWidth="1"/>
    <col min="15621" max="15621" width="12.140625" customWidth="1"/>
    <col min="15622" max="15622" width="14.5703125" customWidth="1"/>
    <col min="15623" max="15623" width="16" customWidth="1"/>
    <col min="15873" max="15873" width="2" customWidth="1"/>
    <col min="15874" max="15874" width="8.140625" customWidth="1"/>
    <col min="15875" max="15875" width="83.85546875" customWidth="1"/>
    <col min="15876" max="15876" width="14.85546875" customWidth="1"/>
    <col min="15877" max="15877" width="12.140625" customWidth="1"/>
    <col min="15878" max="15878" width="14.5703125" customWidth="1"/>
    <col min="15879" max="15879" width="16" customWidth="1"/>
    <col min="16129" max="16129" width="2" customWidth="1"/>
    <col min="16130" max="16130" width="8.140625" customWidth="1"/>
    <col min="16131" max="16131" width="83.85546875" customWidth="1"/>
    <col min="16132" max="16132" width="14.85546875" customWidth="1"/>
    <col min="16133" max="16133" width="12.140625" customWidth="1"/>
    <col min="16134" max="16134" width="14.5703125" customWidth="1"/>
    <col min="16135" max="16135" width="16" customWidth="1"/>
  </cols>
  <sheetData>
    <row r="1" spans="1:48" ht="15.75" thickBot="1">
      <c r="B1" s="98"/>
    </row>
    <row r="2" spans="1:48" ht="20.25">
      <c r="B2" s="180" t="s">
        <v>0</v>
      </c>
      <c r="C2" s="180"/>
      <c r="D2" s="180"/>
      <c r="E2" s="180"/>
      <c r="F2" s="180"/>
      <c r="G2" s="180"/>
    </row>
    <row r="3" spans="1:48" s="54" customFormat="1" ht="18" customHeight="1">
      <c r="A3" s="53"/>
      <c r="B3" s="181" t="s">
        <v>110</v>
      </c>
      <c r="C3" s="181"/>
      <c r="D3" s="181"/>
      <c r="E3" s="181"/>
      <c r="F3" s="181"/>
      <c r="G3" s="181"/>
    </row>
    <row r="4" spans="1:48" ht="18">
      <c r="B4" s="97"/>
      <c r="C4" s="97"/>
      <c r="D4" s="97"/>
      <c r="E4" s="97"/>
      <c r="F4" s="97"/>
      <c r="G4" s="97"/>
    </row>
    <row r="5" spans="1:48" ht="21" thickBot="1">
      <c r="B5" s="2"/>
      <c r="D5" s="4"/>
    </row>
    <row r="6" spans="1:48" ht="16.5" thickTop="1" thickBot="1">
      <c r="B6" s="5" t="s">
        <v>116</v>
      </c>
    </row>
    <row r="7" spans="1:48" ht="33" thickTop="1" thickBot="1">
      <c r="B7" s="6" t="s">
        <v>1</v>
      </c>
      <c r="C7" s="6" t="s">
        <v>2</v>
      </c>
      <c r="D7" s="6" t="s">
        <v>3</v>
      </c>
      <c r="E7" s="7" t="s">
        <v>4</v>
      </c>
      <c r="F7" s="7" t="s">
        <v>5</v>
      </c>
      <c r="G7" s="7" t="s">
        <v>6</v>
      </c>
    </row>
    <row r="8" spans="1:48" ht="16.5" thickTop="1" thickBot="1">
      <c r="B8" s="99"/>
      <c r="C8" s="100"/>
      <c r="D8" s="101"/>
      <c r="E8" s="102"/>
      <c r="F8" s="102"/>
      <c r="G8" s="103"/>
    </row>
    <row r="9" spans="1:48" ht="16.5" thickTop="1" thickBot="1">
      <c r="B9" s="99" t="s">
        <v>117</v>
      </c>
      <c r="C9" s="100"/>
      <c r="D9" s="104"/>
      <c r="E9" s="102"/>
      <c r="F9" s="102"/>
      <c r="G9" s="105">
        <f>SUM(G10:G15)</f>
        <v>220000</v>
      </c>
    </row>
    <row r="10" spans="1:48" ht="61.5" thickTop="1" thickBot="1">
      <c r="B10" s="104">
        <v>1.1000000000000001</v>
      </c>
      <c r="C10" s="106" t="s">
        <v>146</v>
      </c>
      <c r="D10" s="104" t="s">
        <v>9</v>
      </c>
      <c r="E10" s="102">
        <v>1</v>
      </c>
      <c r="F10" s="102"/>
      <c r="G10" s="107">
        <f t="shared" ref="G10:G15" si="0">E10*F10</f>
        <v>0</v>
      </c>
    </row>
    <row r="11" spans="1:48" ht="16.5" thickTop="1" thickBot="1">
      <c r="B11" s="104">
        <v>1.2</v>
      </c>
      <c r="C11" s="106" t="s">
        <v>118</v>
      </c>
      <c r="D11" s="104" t="s">
        <v>119</v>
      </c>
      <c r="E11" s="102">
        <v>1</v>
      </c>
      <c r="F11" s="102">
        <v>20000</v>
      </c>
      <c r="G11" s="107">
        <f t="shared" si="0"/>
        <v>20000</v>
      </c>
    </row>
    <row r="12" spans="1:48" ht="16.5" thickTop="1" thickBot="1">
      <c r="B12" s="104">
        <v>1.3</v>
      </c>
      <c r="C12" s="106" t="s">
        <v>120</v>
      </c>
      <c r="D12" s="104" t="s">
        <v>9</v>
      </c>
      <c r="E12" s="102">
        <v>1</v>
      </c>
      <c r="F12" s="102"/>
      <c r="G12" s="107">
        <f t="shared" si="0"/>
        <v>0</v>
      </c>
    </row>
    <row r="13" spans="1:48" ht="16.5" thickTop="1" thickBot="1">
      <c r="B13" s="104">
        <v>1.4</v>
      </c>
      <c r="C13" s="106" t="s">
        <v>121</v>
      </c>
      <c r="D13" s="104" t="s">
        <v>9</v>
      </c>
      <c r="E13" s="102">
        <v>1</v>
      </c>
      <c r="F13" s="102"/>
      <c r="G13" s="107">
        <f t="shared" si="0"/>
        <v>0</v>
      </c>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row>
    <row r="14" spans="1:48" ht="16.5" thickTop="1" thickBot="1">
      <c r="B14" s="104">
        <v>1.5</v>
      </c>
      <c r="C14" s="106" t="s">
        <v>150</v>
      </c>
      <c r="D14" s="104" t="s">
        <v>119</v>
      </c>
      <c r="E14" s="102">
        <v>1</v>
      </c>
      <c r="F14" s="102">
        <v>200000</v>
      </c>
      <c r="G14" s="107">
        <f t="shared" si="0"/>
        <v>200000</v>
      </c>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row>
    <row r="15" spans="1:48" ht="16.5" thickTop="1" thickBot="1">
      <c r="A15" s="169"/>
      <c r="B15" s="170">
        <v>1.6</v>
      </c>
      <c r="C15" s="171" t="s">
        <v>192</v>
      </c>
      <c r="D15" s="170" t="s">
        <v>191</v>
      </c>
      <c r="E15" s="102">
        <v>10</v>
      </c>
      <c r="F15" s="102"/>
      <c r="G15" s="107">
        <f t="shared" si="0"/>
        <v>0</v>
      </c>
    </row>
    <row r="16" spans="1:48" ht="16.5" thickTop="1" thickBot="1">
      <c r="B16" s="104"/>
      <c r="C16" s="106"/>
      <c r="D16" s="104"/>
      <c r="E16" s="102"/>
      <c r="F16" s="102"/>
      <c r="G16" s="107"/>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row>
    <row r="17" spans="1:7" ht="16.5" thickTop="1" thickBot="1">
      <c r="B17" s="81"/>
      <c r="C17" s="81" t="s">
        <v>106</v>
      </c>
      <c r="D17" s="81"/>
      <c r="E17" s="81"/>
      <c r="F17" s="81"/>
      <c r="G17" s="105">
        <f>SUM(G9)</f>
        <v>220000</v>
      </c>
    </row>
    <row r="18" spans="1:7" ht="16.5" thickTop="1" thickBot="1">
      <c r="A18" s="77"/>
      <c r="B18" s="81"/>
      <c r="C18" s="81" t="s">
        <v>107</v>
      </c>
      <c r="D18" s="81"/>
      <c r="E18" s="81"/>
      <c r="F18" s="81"/>
      <c r="G18" s="105"/>
    </row>
    <row r="19" spans="1:7" ht="16.5" thickTop="1" thickBot="1">
      <c r="A19" s="77"/>
      <c r="B19" s="81"/>
      <c r="C19" s="81" t="s">
        <v>108</v>
      </c>
      <c r="D19" s="81"/>
      <c r="E19" s="81"/>
      <c r="F19" s="81"/>
      <c r="G19" s="84"/>
    </row>
    <row r="20" spans="1:7" ht="16.5" thickTop="1" thickBot="1">
      <c r="B20" s="81"/>
      <c r="C20" s="81" t="s">
        <v>109</v>
      </c>
      <c r="D20" s="81"/>
      <c r="E20" s="81"/>
      <c r="F20" s="81"/>
      <c r="G20" s="83">
        <f>SUM(G17:G19)</f>
        <v>220000</v>
      </c>
    </row>
    <row r="21" spans="1:7" ht="15.75" thickTop="1">
      <c r="B21" s="85"/>
      <c r="C21" s="77"/>
      <c r="D21" s="77"/>
      <c r="E21" s="77"/>
      <c r="F21" s="86"/>
      <c r="G21" s="77"/>
    </row>
    <row r="22" spans="1:7">
      <c r="B22" s="87"/>
      <c r="C22" s="4"/>
    </row>
    <row r="23" spans="1:7">
      <c r="B23" s="87"/>
      <c r="C23" s="4"/>
      <c r="D23" s="1"/>
      <c r="E23" s="1"/>
      <c r="F23" s="1"/>
      <c r="G23" s="1"/>
    </row>
    <row r="24" spans="1:7">
      <c r="C24" s="108"/>
      <c r="D24" s="1"/>
      <c r="E24" s="1"/>
      <c r="F24" s="1"/>
      <c r="G24" s="1"/>
    </row>
    <row r="25" spans="1:7">
      <c r="C25" s="108"/>
    </row>
    <row r="26" spans="1:7">
      <c r="C26" s="108"/>
    </row>
    <row r="27" spans="1:7">
      <c r="C27" s="108"/>
    </row>
    <row r="28" spans="1:7">
      <c r="C28" s="108"/>
    </row>
    <row r="29" spans="1:7">
      <c r="C29" s="109"/>
    </row>
    <row r="30" spans="1:7">
      <c r="C30" s="108"/>
    </row>
  </sheetData>
  <mergeCells count="2">
    <mergeCell ref="B2:G2"/>
    <mergeCell ref="B3:G3"/>
  </mergeCells>
  <pageMargins left="0.70866141732283505" right="0.70866141732283505" top="0.74803149606299202" bottom="0.74803149606299202" header="0.31496062992126" footer="0.31496062992126"/>
  <pageSetup scale="59" orientation="portrait" r:id="rId1"/>
  <headerFooter>
    <oddHeader>&amp;C&amp;P</oddHead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pageSetUpPr fitToPage="1"/>
  </sheetPr>
  <dimension ref="A2:L108"/>
  <sheetViews>
    <sheetView view="pageBreakPreview" zoomScaleNormal="100" zoomScaleSheetLayoutView="100" workbookViewId="0">
      <selection activeCell="C39" sqref="C39"/>
    </sheetView>
  </sheetViews>
  <sheetFormatPr defaultRowHeight="15"/>
  <cols>
    <col min="1" max="1" width="2" style="1" customWidth="1"/>
    <col min="2" max="2" width="9.42578125" style="88"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0" t="s">
        <v>0</v>
      </c>
      <c r="C2" s="180"/>
      <c r="D2" s="180"/>
      <c r="E2" s="180"/>
      <c r="F2" s="180"/>
      <c r="G2" s="180"/>
    </row>
    <row r="3" spans="1:7" ht="18" customHeight="1">
      <c r="B3" s="181" t="s">
        <v>110</v>
      </c>
      <c r="C3" s="181"/>
      <c r="D3" s="181"/>
      <c r="E3" s="181"/>
      <c r="F3" s="181"/>
      <c r="G3" s="181"/>
    </row>
    <row r="4" spans="1:7" ht="20.25">
      <c r="B4" s="2"/>
      <c r="D4" s="4"/>
    </row>
    <row r="5" spans="1:7" ht="21.75" thickBot="1">
      <c r="B5" s="192" t="s">
        <v>112</v>
      </c>
      <c r="C5" s="192"/>
      <c r="D5" s="192"/>
      <c r="E5" s="192"/>
      <c r="F5" s="192"/>
      <c r="G5" s="192"/>
    </row>
    <row r="6" spans="1:7" ht="16.5" thickTop="1" thickBot="1">
      <c r="B6" s="5" t="s">
        <v>133</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0.1</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10</v>
      </c>
      <c r="F15" s="16"/>
      <c r="G15" s="21">
        <f t="shared" ref="G15:G21" si="0">E15*F15</f>
        <v>0</v>
      </c>
    </row>
    <row r="16" spans="1:7" s="18" customFormat="1" ht="31.5" thickTop="1" thickBot="1">
      <c r="A16" s="13"/>
      <c r="B16" s="15">
        <v>2.2000000000000002</v>
      </c>
      <c r="C16" s="20" t="s">
        <v>18</v>
      </c>
      <c r="D16" s="15" t="s">
        <v>16</v>
      </c>
      <c r="E16" s="11">
        <v>414</v>
      </c>
      <c r="F16" s="16"/>
      <c r="G16" s="21">
        <f t="shared" si="0"/>
        <v>0</v>
      </c>
    </row>
    <row r="17" spans="1:7" s="18" customFormat="1" ht="31.5" thickTop="1" thickBot="1">
      <c r="A17" s="13"/>
      <c r="B17" s="15">
        <v>2.2999999999999998</v>
      </c>
      <c r="C17" s="20" t="s">
        <v>19</v>
      </c>
      <c r="D17" s="15" t="s">
        <v>16</v>
      </c>
      <c r="E17" s="11">
        <v>46</v>
      </c>
      <c r="F17" s="16"/>
      <c r="G17" s="21">
        <f t="shared" si="0"/>
        <v>0</v>
      </c>
    </row>
    <row r="18" spans="1:7" s="18" customFormat="1" ht="31.5" thickTop="1" thickBot="1">
      <c r="A18" s="13"/>
      <c r="B18" s="15">
        <v>2.4</v>
      </c>
      <c r="C18" s="20" t="s">
        <v>20</v>
      </c>
      <c r="D18" s="15" t="s">
        <v>21</v>
      </c>
      <c r="E18" s="11">
        <v>4.1399999999999997</v>
      </c>
      <c r="F18" s="16"/>
      <c r="G18" s="21">
        <f t="shared" si="0"/>
        <v>0</v>
      </c>
    </row>
    <row r="19" spans="1:7" s="18" customFormat="1" ht="31.5" thickTop="1" thickBot="1">
      <c r="A19" s="13"/>
      <c r="B19" s="15">
        <v>2.5</v>
      </c>
      <c r="C19" s="20" t="s">
        <v>22</v>
      </c>
      <c r="D19" s="15" t="s">
        <v>21</v>
      </c>
      <c r="E19" s="11">
        <v>4.1399999999999997</v>
      </c>
      <c r="F19" s="16"/>
      <c r="G19" s="21">
        <f t="shared" si="0"/>
        <v>0</v>
      </c>
    </row>
    <row r="20" spans="1:7" s="18" customFormat="1" ht="46.5" thickTop="1" thickBot="1">
      <c r="A20" s="13"/>
      <c r="B20" s="15">
        <v>2.6</v>
      </c>
      <c r="C20" s="20" t="s">
        <v>168</v>
      </c>
      <c r="D20" s="15" t="s">
        <v>16</v>
      </c>
      <c r="E20" s="11">
        <v>414</v>
      </c>
      <c r="F20" s="16"/>
      <c r="G20" s="21">
        <f t="shared" si="0"/>
        <v>0</v>
      </c>
    </row>
    <row r="21" spans="1:7" s="18" customFormat="1" ht="16.5" thickTop="1" thickBot="1">
      <c r="A21" s="13"/>
      <c r="B21" s="15">
        <v>2.7</v>
      </c>
      <c r="C21" s="20" t="s">
        <v>24</v>
      </c>
      <c r="D21" s="15" t="s">
        <v>9</v>
      </c>
      <c r="E21" s="11">
        <v>1</v>
      </c>
      <c r="F21" s="16"/>
      <c r="G21" s="21">
        <f t="shared" si="0"/>
        <v>0</v>
      </c>
    </row>
    <row r="22" spans="1:7" s="18" customFormat="1" ht="18.75" thickTop="1" thickBot="1">
      <c r="A22" s="13"/>
      <c r="B22" s="8" t="s">
        <v>25</v>
      </c>
      <c r="C22" s="9"/>
      <c r="D22" s="15"/>
      <c r="E22" s="23"/>
      <c r="F22" s="24"/>
      <c r="G22" s="17">
        <f>SUM(G23:G29)</f>
        <v>0</v>
      </c>
    </row>
    <row r="23" spans="1:7" s="18" customFormat="1" ht="46.5" thickTop="1" thickBot="1">
      <c r="A23" s="13"/>
      <c r="B23" s="25"/>
      <c r="C23" s="26" t="s">
        <v>26</v>
      </c>
      <c r="D23" s="25"/>
      <c r="E23" s="27"/>
      <c r="F23" s="28"/>
      <c r="G23" s="29"/>
    </row>
    <row r="24" spans="1:7" s="18" customFormat="1" ht="16.5" customHeight="1" thickTop="1" thickBot="1">
      <c r="A24" s="13"/>
      <c r="B24" s="15">
        <v>3.1</v>
      </c>
      <c r="C24" s="20" t="s">
        <v>27</v>
      </c>
      <c r="D24" s="15" t="s">
        <v>16</v>
      </c>
      <c r="E24" s="11">
        <v>460</v>
      </c>
      <c r="F24" s="24"/>
      <c r="G24" s="21">
        <f t="shared" ref="G24:G26" si="1">E24*F24</f>
        <v>0</v>
      </c>
    </row>
    <row r="25" spans="1:7" s="18" customFormat="1" ht="46.5" thickTop="1" thickBot="1">
      <c r="A25" s="13"/>
      <c r="B25" s="15">
        <v>3.2</v>
      </c>
      <c r="C25" s="20" t="s">
        <v>140</v>
      </c>
      <c r="D25" s="15" t="s">
        <v>30</v>
      </c>
      <c r="E25" s="11">
        <v>1</v>
      </c>
      <c r="F25" s="24"/>
      <c r="G25" s="21">
        <f t="shared" si="1"/>
        <v>0</v>
      </c>
    </row>
    <row r="26" spans="1:7" s="18" customFormat="1" ht="106.5" thickTop="1" thickBot="1">
      <c r="A26" s="13"/>
      <c r="B26" s="15">
        <v>3.3</v>
      </c>
      <c r="C26" s="20" t="s">
        <v>141</v>
      </c>
      <c r="D26" s="15" t="s">
        <v>30</v>
      </c>
      <c r="E26" s="11">
        <v>1</v>
      </c>
      <c r="F26" s="24"/>
      <c r="G26" s="21">
        <f t="shared" si="1"/>
        <v>0</v>
      </c>
    </row>
    <row r="27" spans="1:7" s="18" customFormat="1" ht="33" customHeight="1" thickTop="1" thickBot="1">
      <c r="A27" s="13"/>
      <c r="B27" s="15">
        <v>3.4</v>
      </c>
      <c r="C27" s="20" t="s">
        <v>166</v>
      </c>
      <c r="D27" s="15" t="s">
        <v>9</v>
      </c>
      <c r="E27" s="11">
        <v>1</v>
      </c>
      <c r="F27" s="24"/>
      <c r="G27" s="21">
        <f t="shared" ref="G27" si="2">E27*F27</f>
        <v>0</v>
      </c>
    </row>
    <row r="28" spans="1:7" s="18" customFormat="1" ht="31.5" thickTop="1" thickBot="1">
      <c r="A28" s="13"/>
      <c r="B28" s="15">
        <v>3.5</v>
      </c>
      <c r="C28" s="20" t="s">
        <v>158</v>
      </c>
      <c r="D28" s="20" t="s">
        <v>9</v>
      </c>
      <c r="E28" s="11">
        <v>1</v>
      </c>
      <c r="F28" s="24"/>
      <c r="G28" s="21">
        <f>E28*F28</f>
        <v>0</v>
      </c>
    </row>
    <row r="29" spans="1:7" s="18" customFormat="1" ht="33" customHeight="1" thickTop="1" thickBot="1">
      <c r="A29" s="13"/>
      <c r="B29" s="15">
        <v>3.6</v>
      </c>
      <c r="C29" s="20" t="s">
        <v>147</v>
      </c>
      <c r="D29" s="20" t="s">
        <v>9</v>
      </c>
      <c r="E29" s="11">
        <v>1</v>
      </c>
      <c r="F29" s="24"/>
      <c r="G29" s="21">
        <f>E29*F29</f>
        <v>0</v>
      </c>
    </row>
    <row r="30" spans="1:7" s="18" customFormat="1" ht="16.5" thickTop="1" thickBot="1">
      <c r="A30" s="13"/>
      <c r="B30" s="15"/>
      <c r="C30" s="31" t="s">
        <v>31</v>
      </c>
      <c r="D30" s="15"/>
      <c r="E30" s="32"/>
      <c r="F30" s="24"/>
      <c r="G30" s="33">
        <f>G9+G14+G22</f>
        <v>0</v>
      </c>
    </row>
    <row r="31" spans="1:7" s="18" customFormat="1" ht="16.5" thickTop="1" thickBot="1">
      <c r="A31" s="13"/>
      <c r="B31" s="15"/>
      <c r="C31" s="31" t="s">
        <v>32</v>
      </c>
      <c r="D31" s="15"/>
      <c r="E31" s="32"/>
      <c r="F31" s="24"/>
      <c r="G31" s="33">
        <f>G30</f>
        <v>0</v>
      </c>
    </row>
    <row r="32" spans="1:7" s="18" customFormat="1" ht="16.5" thickTop="1" thickBot="1">
      <c r="A32" s="13"/>
      <c r="B32" s="8" t="s">
        <v>33</v>
      </c>
      <c r="C32" s="9"/>
      <c r="D32" s="15"/>
      <c r="E32" s="32"/>
      <c r="F32" s="24"/>
      <c r="G32" s="34">
        <f>SUM(G38:G44)</f>
        <v>0</v>
      </c>
    </row>
    <row r="33" spans="1:12" s="18" customFormat="1" ht="16.5" thickTop="1" thickBot="1">
      <c r="A33" s="13"/>
      <c r="B33" s="35"/>
      <c r="C33" s="26" t="s">
        <v>34</v>
      </c>
      <c r="D33" s="25"/>
      <c r="E33" s="36"/>
      <c r="F33" s="28"/>
      <c r="G33" s="37"/>
    </row>
    <row r="34" spans="1:12" s="18" customFormat="1" ht="16.5" thickTop="1" thickBot="1">
      <c r="A34" s="13"/>
      <c r="B34" s="8"/>
      <c r="C34" s="38" t="s">
        <v>35</v>
      </c>
      <c r="D34" s="193"/>
      <c r="E34" s="194"/>
      <c r="F34" s="194"/>
      <c r="G34" s="195"/>
    </row>
    <row r="35" spans="1:12" s="18" customFormat="1" ht="16.5" thickTop="1" thickBot="1">
      <c r="A35" s="13"/>
      <c r="B35" s="8"/>
      <c r="C35" s="38" t="s">
        <v>36</v>
      </c>
      <c r="D35" s="184"/>
      <c r="E35" s="185"/>
      <c r="F35" s="185"/>
      <c r="G35" s="186"/>
    </row>
    <row r="36" spans="1:12" s="18" customFormat="1" ht="16.5" thickTop="1" thickBot="1">
      <c r="A36" s="13"/>
      <c r="B36" s="8"/>
      <c r="C36" s="38" t="s">
        <v>37</v>
      </c>
      <c r="D36" s="184"/>
      <c r="E36" s="185"/>
      <c r="F36" s="185"/>
      <c r="G36" s="186"/>
    </row>
    <row r="37" spans="1:12" s="18" customFormat="1" ht="76.5" thickTop="1" thickBot="1">
      <c r="A37" s="13"/>
      <c r="B37" s="35"/>
      <c r="C37" s="26" t="s">
        <v>165</v>
      </c>
      <c r="D37" s="39"/>
      <c r="E37" s="40"/>
      <c r="F37" s="41"/>
      <c r="G37" s="42"/>
    </row>
    <row r="38" spans="1:12" s="18" customFormat="1" ht="16.5" thickTop="1" thickBot="1">
      <c r="A38" s="13"/>
      <c r="B38" s="43">
        <v>4.0999999999999996</v>
      </c>
      <c r="C38" s="20" t="s">
        <v>161</v>
      </c>
      <c r="D38" s="15" t="s">
        <v>9</v>
      </c>
      <c r="E38" s="32">
        <v>1</v>
      </c>
      <c r="F38" s="24"/>
      <c r="G38" s="44">
        <f>F38*E38</f>
        <v>0</v>
      </c>
    </row>
    <row r="39" spans="1:12" s="18" customFormat="1" ht="31.5" thickTop="1" thickBot="1">
      <c r="A39" s="13"/>
      <c r="B39" s="43">
        <v>4.2</v>
      </c>
      <c r="C39" s="20" t="s">
        <v>162</v>
      </c>
      <c r="D39" s="15" t="s">
        <v>163</v>
      </c>
      <c r="E39" s="32">
        <v>1</v>
      </c>
      <c r="F39" s="24"/>
      <c r="G39" s="44">
        <f>F39*E39</f>
        <v>0</v>
      </c>
    </row>
    <row r="40" spans="1:12" s="18" customFormat="1" ht="31.5" thickTop="1" thickBot="1">
      <c r="A40" s="13"/>
      <c r="B40" s="43">
        <v>4.3</v>
      </c>
      <c r="C40" s="20" t="s">
        <v>148</v>
      </c>
      <c r="D40" s="15" t="s">
        <v>9</v>
      </c>
      <c r="E40" s="32">
        <v>1</v>
      </c>
      <c r="F40" s="24"/>
      <c r="G40" s="44">
        <f t="shared" ref="G40:G43" si="3">F40*E40</f>
        <v>0</v>
      </c>
    </row>
    <row r="41" spans="1:12" s="18" customFormat="1" ht="31.5" thickTop="1" thickBot="1">
      <c r="A41" s="13"/>
      <c r="B41" s="43">
        <v>4.4000000000000004</v>
      </c>
      <c r="C41" s="20" t="s">
        <v>164</v>
      </c>
      <c r="D41" s="15" t="s">
        <v>13</v>
      </c>
      <c r="E41" s="32">
        <v>1</v>
      </c>
      <c r="F41" s="24"/>
      <c r="G41" s="44">
        <f t="shared" si="3"/>
        <v>0</v>
      </c>
    </row>
    <row r="42" spans="1:12" s="18" customFormat="1" ht="31.5" thickTop="1" thickBot="1">
      <c r="A42" s="13"/>
      <c r="B42" s="43">
        <v>4.5</v>
      </c>
      <c r="C42" s="20" t="s">
        <v>44</v>
      </c>
      <c r="D42" s="15" t="s">
        <v>13</v>
      </c>
      <c r="E42" s="32">
        <v>1</v>
      </c>
      <c r="F42" s="24"/>
      <c r="G42" s="44">
        <f t="shared" si="3"/>
        <v>0</v>
      </c>
    </row>
    <row r="43" spans="1:12" s="18" customFormat="1" ht="31.5" thickTop="1" thickBot="1">
      <c r="A43" s="13"/>
      <c r="B43" s="43">
        <v>4.5999999999999996</v>
      </c>
      <c r="C43" s="20" t="s">
        <v>160</v>
      </c>
      <c r="D43" s="15" t="s">
        <v>9</v>
      </c>
      <c r="E43" s="32">
        <v>1</v>
      </c>
      <c r="F43" s="24"/>
      <c r="G43" s="44">
        <f t="shared" si="3"/>
        <v>0</v>
      </c>
    </row>
    <row r="44" spans="1:12" s="18" customFormat="1" ht="16.5" thickTop="1" thickBot="1">
      <c r="A44" s="13"/>
      <c r="B44" s="43"/>
      <c r="C44" s="20"/>
      <c r="D44" s="15"/>
      <c r="E44" s="32"/>
      <c r="F44" s="24"/>
      <c r="G44" s="44"/>
    </row>
    <row r="45" spans="1:12" s="18" customFormat="1" ht="16.5" thickTop="1" thickBot="1">
      <c r="A45" s="13"/>
      <c r="B45" s="8" t="s">
        <v>46</v>
      </c>
      <c r="C45" s="9"/>
      <c r="D45" s="15"/>
      <c r="E45" s="32"/>
      <c r="F45" s="24"/>
      <c r="G45" s="34">
        <f>0</f>
        <v>0</v>
      </c>
    </row>
    <row r="46" spans="1:12" s="18" customFormat="1" ht="16.5" thickTop="1" thickBot="1">
      <c r="A46" s="13"/>
      <c r="B46" s="47"/>
      <c r="C46" s="48" t="s">
        <v>149</v>
      </c>
      <c r="D46" s="47"/>
      <c r="E46" s="49"/>
      <c r="F46" s="28"/>
      <c r="G46" s="29"/>
    </row>
    <row r="47" spans="1:12" s="18" customFormat="1" ht="16.5" thickTop="1" thickBot="1">
      <c r="A47" s="13"/>
      <c r="B47" s="52"/>
      <c r="C47" s="31" t="s">
        <v>31</v>
      </c>
      <c r="D47" s="15"/>
      <c r="E47" s="11"/>
      <c r="F47" s="24"/>
      <c r="G47" s="21">
        <f>G32+G45</f>
        <v>0</v>
      </c>
      <c r="I47" s="59"/>
      <c r="J47" s="56"/>
      <c r="K47" s="56"/>
      <c r="L47" s="56"/>
    </row>
    <row r="48" spans="1:12" s="18" customFormat="1" ht="16.5" thickTop="1" thickBot="1">
      <c r="A48" s="13"/>
      <c r="B48" s="52"/>
      <c r="C48" s="31" t="s">
        <v>32</v>
      </c>
      <c r="D48" s="15"/>
      <c r="E48" s="11"/>
      <c r="F48" s="24"/>
      <c r="G48" s="21">
        <f>G47</f>
        <v>0</v>
      </c>
      <c r="I48" s="59"/>
      <c r="J48" s="56"/>
      <c r="K48" s="56"/>
      <c r="L48" s="56"/>
    </row>
    <row r="49" spans="1:12" s="18" customFormat="1" ht="16.5" thickTop="1" thickBot="1">
      <c r="A49" s="13"/>
      <c r="B49" s="8" t="s">
        <v>60</v>
      </c>
      <c r="C49" s="51"/>
      <c r="D49" s="15"/>
      <c r="E49" s="11"/>
      <c r="F49" s="24"/>
      <c r="G49" s="34">
        <f>0</f>
        <v>0</v>
      </c>
      <c r="I49" s="59"/>
      <c r="J49" s="56"/>
      <c r="K49" s="56"/>
      <c r="L49" s="56"/>
    </row>
    <row r="50" spans="1:12" s="18" customFormat="1" ht="16.5" thickTop="1" thickBot="1">
      <c r="A50" s="13"/>
      <c r="B50" s="25"/>
      <c r="C50" s="58" t="s">
        <v>149</v>
      </c>
      <c r="D50" s="25"/>
      <c r="E50" s="27"/>
      <c r="F50" s="28"/>
      <c r="G50" s="29"/>
      <c r="I50" s="59"/>
      <c r="J50" s="56"/>
      <c r="K50" s="56"/>
      <c r="L50" s="56"/>
    </row>
    <row r="51" spans="1:12" s="18" customFormat="1" ht="16.5" thickTop="1" thickBot="1">
      <c r="A51" s="13"/>
      <c r="B51" s="8" t="s">
        <v>65</v>
      </c>
      <c r="C51" s="9" t="s">
        <v>66</v>
      </c>
      <c r="D51" s="15"/>
      <c r="E51" s="11"/>
      <c r="F51" s="24"/>
      <c r="G51" s="34">
        <f>G58+SUM(G77:G80)+G82+G83</f>
        <v>0</v>
      </c>
    </row>
    <row r="52" spans="1:12" s="18" customFormat="1" ht="31.5" thickTop="1" thickBot="1">
      <c r="A52" s="13"/>
      <c r="B52" s="35"/>
      <c r="C52" s="155" t="s">
        <v>143</v>
      </c>
      <c r="D52" s="15"/>
      <c r="E52" s="27"/>
      <c r="F52" s="28"/>
      <c r="G52" s="37"/>
    </row>
    <row r="53" spans="1:12" s="18" customFormat="1" ht="16.5" thickTop="1" thickBot="1">
      <c r="A53" s="13"/>
      <c r="B53" s="15"/>
      <c r="C53" s="156" t="s">
        <v>144</v>
      </c>
      <c r="D53" s="60"/>
      <c r="E53" s="61"/>
      <c r="F53" s="61"/>
      <c r="G53" s="62"/>
    </row>
    <row r="54" spans="1:12" s="18" customFormat="1" ht="16.5" thickTop="1" thickBot="1">
      <c r="A54" s="13"/>
      <c r="B54" s="15"/>
      <c r="C54" s="156" t="s">
        <v>67</v>
      </c>
      <c r="D54" s="184"/>
      <c r="E54" s="185"/>
      <c r="F54" s="185"/>
      <c r="G54" s="186"/>
    </row>
    <row r="55" spans="1:12" s="18" customFormat="1" ht="16.5" thickTop="1" thickBot="1">
      <c r="A55" s="13"/>
      <c r="B55" s="15"/>
      <c r="C55" s="156" t="s">
        <v>68</v>
      </c>
      <c r="D55" s="63"/>
      <c r="E55" s="187" t="s">
        <v>69</v>
      </c>
      <c r="F55" s="188"/>
      <c r="G55" s="64"/>
    </row>
    <row r="56" spans="1:12" s="18" customFormat="1" ht="31.5" thickTop="1" thickBot="1">
      <c r="A56" s="13"/>
      <c r="B56" s="25"/>
      <c r="C56" s="155" t="s">
        <v>70</v>
      </c>
      <c r="D56" s="25"/>
      <c r="E56" s="65"/>
      <c r="F56" s="41"/>
      <c r="G56" s="29"/>
    </row>
    <row r="57" spans="1:12" s="18" customFormat="1" ht="16.5" thickTop="1" thickBot="1">
      <c r="A57" s="13"/>
      <c r="B57" s="15"/>
      <c r="C57" s="9" t="s">
        <v>71</v>
      </c>
      <c r="D57" s="15"/>
      <c r="E57" s="23"/>
      <c r="F57" s="24"/>
      <c r="G57" s="21"/>
    </row>
    <row r="58" spans="1:12" s="18" customFormat="1" ht="61.5" thickTop="1" thickBot="1">
      <c r="A58" s="13"/>
      <c r="B58" s="15">
        <v>7.1</v>
      </c>
      <c r="C58" s="50" t="s">
        <v>145</v>
      </c>
      <c r="D58" s="15"/>
      <c r="E58" s="11" t="s">
        <v>13</v>
      </c>
      <c r="F58" s="24">
        <v>1</v>
      </c>
      <c r="G58" s="21"/>
    </row>
    <row r="59" spans="1:12" s="18" customFormat="1" ht="16.5" thickTop="1" thickBot="1">
      <c r="A59" s="13"/>
      <c r="B59" s="15"/>
      <c r="C59" s="157" t="s">
        <v>72</v>
      </c>
      <c r="D59" s="15"/>
      <c r="E59" s="66"/>
      <c r="F59" s="67"/>
      <c r="G59" s="21"/>
    </row>
    <row r="60" spans="1:12" s="18" customFormat="1" ht="16.5" thickTop="1" thickBot="1">
      <c r="A60" s="13"/>
      <c r="B60" s="15"/>
      <c r="C60" s="158" t="s">
        <v>73</v>
      </c>
      <c r="D60" s="15" t="s">
        <v>74</v>
      </c>
      <c r="E60" s="95">
        <v>1110</v>
      </c>
      <c r="F60" s="68"/>
      <c r="G60" s="21"/>
    </row>
    <row r="61" spans="1:12" s="18" customFormat="1" ht="16.5" thickTop="1" thickBot="1">
      <c r="A61" s="13"/>
      <c r="B61" s="15"/>
      <c r="C61" s="158" t="s">
        <v>75</v>
      </c>
      <c r="D61" s="15" t="s">
        <v>76</v>
      </c>
      <c r="E61" s="168">
        <v>2.1</v>
      </c>
      <c r="F61" s="70"/>
      <c r="G61" s="21"/>
    </row>
    <row r="62" spans="1:12" s="18" customFormat="1" ht="16.5" thickTop="1" thickBot="1">
      <c r="A62" s="13"/>
      <c r="B62" s="15"/>
      <c r="C62" s="158" t="s">
        <v>77</v>
      </c>
      <c r="D62" s="15" t="s">
        <v>16</v>
      </c>
      <c r="E62" s="71">
        <v>45</v>
      </c>
      <c r="F62" s="166" t="s">
        <v>111</v>
      </c>
      <c r="G62" s="21"/>
    </row>
    <row r="63" spans="1:12" s="18" customFormat="1" ht="16.5" thickTop="1" thickBot="1">
      <c r="A63" s="13"/>
      <c r="B63" s="15"/>
      <c r="C63" s="158" t="s">
        <v>78</v>
      </c>
      <c r="D63" s="15" t="s">
        <v>79</v>
      </c>
      <c r="E63" s="187" t="s">
        <v>80</v>
      </c>
      <c r="F63" s="189"/>
      <c r="G63" s="21"/>
    </row>
    <row r="64" spans="1:12" ht="16.5" thickTop="1" thickBot="1">
      <c r="B64" s="15"/>
      <c r="C64" s="158" t="s">
        <v>81</v>
      </c>
      <c r="D64" s="15" t="s">
        <v>16</v>
      </c>
      <c r="E64" s="72">
        <v>40</v>
      </c>
      <c r="F64" s="165" t="s">
        <v>111</v>
      </c>
      <c r="G64" s="21"/>
    </row>
    <row r="65" spans="1:7" ht="16.5" thickTop="1" thickBot="1">
      <c r="B65" s="15"/>
      <c r="C65" s="158" t="s">
        <v>82</v>
      </c>
      <c r="D65" s="15" t="s">
        <v>74</v>
      </c>
      <c r="E65" s="73">
        <v>1140</v>
      </c>
      <c r="F65" s="74"/>
      <c r="G65" s="21"/>
    </row>
    <row r="66" spans="1:7" ht="16.5" thickTop="1" thickBot="1">
      <c r="B66" s="15"/>
      <c r="C66" s="157" t="s">
        <v>83</v>
      </c>
      <c r="D66" s="15"/>
      <c r="E66" s="75"/>
      <c r="F66" s="76"/>
      <c r="G66" s="21"/>
    </row>
    <row r="67" spans="1:7" ht="16.5" thickTop="1" thickBot="1">
      <c r="A67" s="77"/>
      <c r="B67" s="15"/>
      <c r="C67" s="158" t="s">
        <v>84</v>
      </c>
      <c r="D67" s="20" t="s">
        <v>85</v>
      </c>
      <c r="E67" s="75"/>
      <c r="F67" s="76"/>
      <c r="G67" s="21"/>
    </row>
    <row r="68" spans="1:7" ht="16.5" thickTop="1" thickBot="1">
      <c r="B68" s="15"/>
      <c r="C68" s="156" t="s">
        <v>86</v>
      </c>
      <c r="D68" s="20" t="s">
        <v>76</v>
      </c>
      <c r="E68" s="75"/>
      <c r="F68" s="76"/>
      <c r="G68" s="21"/>
    </row>
    <row r="69" spans="1:7" ht="16.5" thickTop="1" thickBot="1">
      <c r="B69" s="15"/>
      <c r="C69" s="156" t="s">
        <v>87</v>
      </c>
      <c r="D69" s="20" t="s">
        <v>76</v>
      </c>
      <c r="E69" s="75"/>
      <c r="F69" s="76"/>
      <c r="G69" s="21"/>
    </row>
    <row r="70" spans="1:7" ht="16.5" thickTop="1" thickBot="1">
      <c r="B70" s="15"/>
      <c r="C70" s="156" t="s">
        <v>88</v>
      </c>
      <c r="D70" s="20" t="s">
        <v>76</v>
      </c>
      <c r="E70" s="75"/>
      <c r="F70" s="76"/>
      <c r="G70" s="21"/>
    </row>
    <row r="71" spans="1:7" ht="16.5" thickTop="1" thickBot="1">
      <c r="B71" s="15"/>
      <c r="C71" s="156" t="s">
        <v>89</v>
      </c>
      <c r="D71" s="20" t="s">
        <v>76</v>
      </c>
      <c r="E71" s="75"/>
      <c r="F71" s="76"/>
      <c r="G71" s="21"/>
    </row>
    <row r="72" spans="1:7" ht="16.5" thickTop="1" thickBot="1">
      <c r="B72" s="15"/>
      <c r="C72" s="156" t="s">
        <v>90</v>
      </c>
      <c r="D72" s="20" t="s">
        <v>91</v>
      </c>
      <c r="E72" s="75"/>
      <c r="F72" s="76"/>
      <c r="G72" s="21"/>
    </row>
    <row r="73" spans="1:7" ht="16.5" thickTop="1" thickBot="1">
      <c r="B73" s="15"/>
      <c r="C73" s="156" t="s">
        <v>92</v>
      </c>
      <c r="D73" s="20" t="s">
        <v>93</v>
      </c>
      <c r="E73" s="75"/>
      <c r="F73" s="76"/>
      <c r="G73" s="21"/>
    </row>
    <row r="74" spans="1:7" ht="16.5" thickTop="1" thickBot="1">
      <c r="B74" s="15"/>
      <c r="C74" s="156" t="s">
        <v>94</v>
      </c>
      <c r="D74" s="20" t="s">
        <v>93</v>
      </c>
      <c r="E74" s="75"/>
      <c r="F74" s="76"/>
      <c r="G74" s="21"/>
    </row>
    <row r="75" spans="1:7" ht="16.5" thickTop="1" thickBot="1">
      <c r="B75" s="15"/>
      <c r="C75" s="156" t="s">
        <v>95</v>
      </c>
      <c r="D75" s="20" t="s">
        <v>13</v>
      </c>
      <c r="E75" s="75"/>
      <c r="F75" s="76"/>
      <c r="G75" s="21"/>
    </row>
    <row r="76" spans="1:7" ht="31.5" thickTop="1" thickBot="1">
      <c r="B76" s="25">
        <v>7.2</v>
      </c>
      <c r="C76" s="164" t="s">
        <v>152</v>
      </c>
      <c r="D76" s="26"/>
      <c r="E76" s="27"/>
      <c r="F76" s="28"/>
      <c r="G76" s="29"/>
    </row>
    <row r="77" spans="1:7" ht="31.5" thickTop="1" thickBot="1">
      <c r="B77" s="15" t="s">
        <v>153</v>
      </c>
      <c r="C77" s="159" t="s">
        <v>154</v>
      </c>
      <c r="D77" s="20" t="s">
        <v>13</v>
      </c>
      <c r="E77" s="11">
        <v>1</v>
      </c>
      <c r="F77" s="24"/>
      <c r="G77" s="21">
        <f>E77*F77</f>
        <v>0</v>
      </c>
    </row>
    <row r="78" spans="1:7" ht="31.5" thickTop="1" thickBot="1">
      <c r="B78" s="15" t="s">
        <v>155</v>
      </c>
      <c r="C78" s="20" t="s">
        <v>156</v>
      </c>
      <c r="D78" s="20" t="s">
        <v>9</v>
      </c>
      <c r="E78" s="11">
        <v>1</v>
      </c>
      <c r="F78" s="24"/>
      <c r="G78" s="21">
        <f>E78*F78</f>
        <v>0</v>
      </c>
    </row>
    <row r="79" spans="1:7" ht="31.5" thickTop="1" thickBot="1">
      <c r="B79" s="15" t="s">
        <v>157</v>
      </c>
      <c r="C79" s="20" t="s">
        <v>158</v>
      </c>
      <c r="D79" s="20" t="s">
        <v>9</v>
      </c>
      <c r="E79" s="11">
        <v>1</v>
      </c>
      <c r="F79" s="24"/>
      <c r="G79" s="21">
        <f t="shared" ref="G79:G80" si="4">E79*F79</f>
        <v>0</v>
      </c>
    </row>
    <row r="80" spans="1:7" ht="16.5" thickTop="1" thickBot="1">
      <c r="B80" s="15" t="s">
        <v>159</v>
      </c>
      <c r="C80" s="20" t="s">
        <v>147</v>
      </c>
      <c r="D80" s="20" t="s">
        <v>9</v>
      </c>
      <c r="E80" s="11">
        <v>1</v>
      </c>
      <c r="F80" s="24"/>
      <c r="G80" s="21">
        <f t="shared" si="4"/>
        <v>0</v>
      </c>
    </row>
    <row r="81" spans="2:7" ht="16.5" thickTop="1" thickBot="1">
      <c r="B81" s="15"/>
      <c r="C81" s="160" t="s">
        <v>96</v>
      </c>
      <c r="D81" s="20"/>
      <c r="E81" s="23"/>
      <c r="F81" s="24"/>
      <c r="G81" s="21"/>
    </row>
    <row r="82" spans="2:7" ht="46.5" thickTop="1" thickBot="1">
      <c r="B82" s="15">
        <v>7.3</v>
      </c>
      <c r="C82" s="161" t="s">
        <v>142</v>
      </c>
      <c r="D82" s="20" t="s">
        <v>13</v>
      </c>
      <c r="E82" s="11">
        <v>1</v>
      </c>
      <c r="F82" s="24"/>
      <c r="G82" s="21">
        <f>F82</f>
        <v>0</v>
      </c>
    </row>
    <row r="83" spans="2:7" ht="16.5" thickTop="1" thickBot="1">
      <c r="B83" s="15">
        <v>7.4</v>
      </c>
      <c r="C83" s="161" t="s">
        <v>167</v>
      </c>
      <c r="D83" s="20" t="s">
        <v>13</v>
      </c>
      <c r="E83" s="11">
        <v>1</v>
      </c>
      <c r="F83" s="24"/>
      <c r="G83" s="21">
        <f>F83</f>
        <v>0</v>
      </c>
    </row>
    <row r="84" spans="2:7" ht="16.5" thickTop="1" thickBot="1">
      <c r="B84" s="15"/>
      <c r="C84" s="162" t="s">
        <v>83</v>
      </c>
      <c r="D84" s="20"/>
      <c r="E84" s="23"/>
      <c r="F84" s="24"/>
      <c r="G84" s="21"/>
    </row>
    <row r="85" spans="2:7" ht="16.5" thickTop="1" thickBot="1">
      <c r="B85" s="15"/>
      <c r="C85" s="158" t="s">
        <v>97</v>
      </c>
      <c r="D85" s="20"/>
      <c r="E85" s="190"/>
      <c r="F85" s="191"/>
      <c r="G85" s="21"/>
    </row>
    <row r="86" spans="2:7" ht="16.5" thickTop="1" thickBot="1">
      <c r="B86" s="15"/>
      <c r="C86" s="158" t="s">
        <v>98</v>
      </c>
      <c r="D86" s="20" t="s">
        <v>99</v>
      </c>
      <c r="E86" s="182"/>
      <c r="F86" s="183"/>
      <c r="G86" s="21"/>
    </row>
    <row r="87" spans="2:7" ht="16.5" thickTop="1" thickBot="1">
      <c r="B87" s="15"/>
      <c r="C87" s="158" t="s">
        <v>100</v>
      </c>
      <c r="D87" s="20" t="s">
        <v>101</v>
      </c>
      <c r="E87" s="182"/>
      <c r="F87" s="183"/>
      <c r="G87" s="21"/>
    </row>
    <row r="88" spans="2:7" ht="16.5" thickTop="1" thickBot="1">
      <c r="B88" s="15"/>
      <c r="C88" s="158" t="s">
        <v>102</v>
      </c>
      <c r="D88" s="20" t="s">
        <v>103</v>
      </c>
      <c r="E88" s="182"/>
      <c r="F88" s="183"/>
      <c r="G88" s="21"/>
    </row>
    <row r="89" spans="2:7" ht="16.5" thickTop="1" thickBot="1">
      <c r="B89" s="15"/>
      <c r="C89" s="156" t="s">
        <v>104</v>
      </c>
      <c r="D89" s="20"/>
      <c r="E89" s="182"/>
      <c r="F89" s="183"/>
      <c r="G89" s="21"/>
    </row>
    <row r="90" spans="2:7" ht="16.5" thickTop="1" thickBot="1">
      <c r="B90" s="15"/>
      <c r="C90" s="38"/>
      <c r="D90" s="20"/>
      <c r="E90" s="78"/>
      <c r="F90" s="79"/>
      <c r="G90" s="80"/>
    </row>
    <row r="91" spans="2:7" ht="16.5" thickTop="1" thickBot="1">
      <c r="B91" s="81"/>
      <c r="C91" s="81" t="s">
        <v>106</v>
      </c>
      <c r="D91" s="81"/>
      <c r="E91" s="82"/>
      <c r="F91" s="82"/>
      <c r="G91" s="83">
        <f>G9+G14+G22+G32+G45+G49+G51</f>
        <v>0</v>
      </c>
    </row>
    <row r="92" spans="2:7" ht="16.5" thickTop="1" thickBot="1">
      <c r="B92" s="81"/>
      <c r="C92" s="81" t="s">
        <v>107</v>
      </c>
      <c r="D92" s="81"/>
      <c r="E92" s="81"/>
      <c r="F92" s="81"/>
      <c r="G92" s="84">
        <f>G91*0.1</f>
        <v>0</v>
      </c>
    </row>
    <row r="93" spans="2:7" ht="16.5" thickTop="1" thickBot="1">
      <c r="B93" s="81"/>
      <c r="C93" s="81" t="s">
        <v>108</v>
      </c>
      <c r="D93" s="81"/>
      <c r="E93" s="81"/>
      <c r="F93" s="81"/>
      <c r="G93" s="84">
        <f>G92*0.16</f>
        <v>0</v>
      </c>
    </row>
    <row r="94" spans="2:7" ht="16.5" thickTop="1" thickBot="1">
      <c r="B94" s="81"/>
      <c r="C94" s="81" t="s">
        <v>109</v>
      </c>
      <c r="D94" s="81"/>
      <c r="E94" s="81"/>
      <c r="F94" s="81"/>
      <c r="G94" s="83">
        <f>G93+G92+G91</f>
        <v>0</v>
      </c>
    </row>
    <row r="95" spans="2:7" ht="15.75" thickTop="1">
      <c r="B95" s="85"/>
      <c r="C95" s="77"/>
      <c r="D95" s="77"/>
      <c r="E95" s="77"/>
      <c r="F95" s="86"/>
      <c r="G95" s="77"/>
    </row>
    <row r="96" spans="2:7">
      <c r="B96" s="87"/>
      <c r="C96" s="4"/>
    </row>
    <row r="97" spans="1:7">
      <c r="B97" s="87"/>
      <c r="C97" s="4"/>
      <c r="D97" s="1"/>
      <c r="E97" s="1"/>
      <c r="F97" s="1"/>
      <c r="G97" s="1"/>
    </row>
    <row r="98" spans="1:7" s="3" customFormat="1" ht="14.25">
      <c r="A98" s="1"/>
      <c r="B98" s="88"/>
      <c r="C98" s="89"/>
      <c r="D98" s="1"/>
      <c r="E98" s="1"/>
      <c r="F98" s="1"/>
      <c r="G98" s="1"/>
    </row>
    <row r="99" spans="1:7" s="3" customFormat="1" ht="14.25">
      <c r="A99" s="1"/>
      <c r="B99" s="88"/>
      <c r="C99" s="89"/>
      <c r="F99" s="4"/>
    </row>
    <row r="100" spans="1:7" s="3" customFormat="1" ht="14.25">
      <c r="A100" s="1"/>
      <c r="B100" s="88"/>
      <c r="C100" s="89"/>
      <c r="F100" s="4"/>
    </row>
    <row r="101" spans="1:7" s="3" customFormat="1" ht="14.25">
      <c r="A101" s="1"/>
      <c r="B101" s="88"/>
      <c r="C101" s="89"/>
      <c r="F101" s="4"/>
    </row>
    <row r="102" spans="1:7">
      <c r="C102" s="90"/>
    </row>
    <row r="103" spans="1:7" s="3" customFormat="1" ht="14.25">
      <c r="A103" s="1"/>
      <c r="B103" s="88"/>
      <c r="C103" s="91"/>
      <c r="F103" s="4"/>
    </row>
    <row r="104" spans="1:7">
      <c r="C104" s="92"/>
    </row>
    <row r="105" spans="1:7">
      <c r="C105" s="93"/>
    </row>
    <row r="106" spans="1:7">
      <c r="C106" s="93"/>
    </row>
    <row r="108" spans="1:7">
      <c r="C108" s="89"/>
    </row>
  </sheetData>
  <mergeCells count="14">
    <mergeCell ref="D36:G36"/>
    <mergeCell ref="B2:G2"/>
    <mergeCell ref="B3:G3"/>
    <mergeCell ref="B5:G5"/>
    <mergeCell ref="D34:G34"/>
    <mergeCell ref="D35:G35"/>
    <mergeCell ref="E87:F87"/>
    <mergeCell ref="E88:F88"/>
    <mergeCell ref="E89:F89"/>
    <mergeCell ref="D54:G54"/>
    <mergeCell ref="E55:F55"/>
    <mergeCell ref="E63:F63"/>
    <mergeCell ref="E85:F85"/>
    <mergeCell ref="E86:F86"/>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30" max="16383" man="1"/>
    <brk id="4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pageSetUpPr fitToPage="1"/>
  </sheetPr>
  <dimension ref="A2:L122"/>
  <sheetViews>
    <sheetView view="pageBreakPreview" zoomScale="90" zoomScaleNormal="100" zoomScaleSheetLayoutView="90" workbookViewId="0">
      <selection activeCell="C37" sqref="C37"/>
    </sheetView>
  </sheetViews>
  <sheetFormatPr defaultRowHeight="15"/>
  <cols>
    <col min="1" max="1" width="2" style="1" customWidth="1"/>
    <col min="2" max="2" width="9.42578125" style="88"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0" t="s">
        <v>0</v>
      </c>
      <c r="C2" s="180"/>
      <c r="D2" s="180"/>
      <c r="E2" s="180"/>
      <c r="F2" s="180"/>
      <c r="G2" s="180"/>
    </row>
    <row r="3" spans="1:7" ht="18" customHeight="1">
      <c r="B3" s="181" t="s">
        <v>110</v>
      </c>
      <c r="C3" s="181"/>
      <c r="D3" s="181"/>
      <c r="E3" s="181"/>
      <c r="F3" s="181"/>
      <c r="G3" s="181"/>
    </row>
    <row r="4" spans="1:7" ht="20.25">
      <c r="B4" s="2"/>
      <c r="D4" s="4"/>
    </row>
    <row r="5" spans="1:7" ht="21.75" thickBot="1">
      <c r="B5" s="192" t="s">
        <v>113</v>
      </c>
      <c r="C5" s="192"/>
      <c r="D5" s="192"/>
      <c r="E5" s="192"/>
      <c r="F5" s="192"/>
      <c r="G5" s="192"/>
    </row>
    <row r="6" spans="1:7" ht="16.5" thickTop="1" thickBot="1">
      <c r="B6" s="5" t="s">
        <v>134</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0.1</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10</v>
      </c>
      <c r="F15" s="16"/>
      <c r="G15" s="21">
        <f t="shared" ref="G15:G21" si="0">E15*F15</f>
        <v>0</v>
      </c>
    </row>
    <row r="16" spans="1:7" s="18" customFormat="1" ht="31.5" thickTop="1" thickBot="1">
      <c r="A16" s="13"/>
      <c r="B16" s="15">
        <v>2.2000000000000002</v>
      </c>
      <c r="C16" s="20" t="s">
        <v>18</v>
      </c>
      <c r="D16" s="15" t="s">
        <v>16</v>
      </c>
      <c r="E16" s="11">
        <v>415.8</v>
      </c>
      <c r="F16" s="16"/>
      <c r="G16" s="21">
        <f t="shared" si="0"/>
        <v>0</v>
      </c>
    </row>
    <row r="17" spans="1:7" s="18" customFormat="1" ht="31.5" thickTop="1" thickBot="1">
      <c r="A17" s="13"/>
      <c r="B17" s="15">
        <v>2.2999999999999998</v>
      </c>
      <c r="C17" s="20" t="s">
        <v>19</v>
      </c>
      <c r="D17" s="15" t="s">
        <v>16</v>
      </c>
      <c r="E17" s="11">
        <v>46.2</v>
      </c>
      <c r="F17" s="16"/>
      <c r="G17" s="21">
        <f t="shared" si="0"/>
        <v>0</v>
      </c>
    </row>
    <row r="18" spans="1:7" s="18" customFormat="1" ht="31.5" thickTop="1" thickBot="1">
      <c r="A18" s="13"/>
      <c r="B18" s="15">
        <v>2.4</v>
      </c>
      <c r="C18" s="20" t="s">
        <v>20</v>
      </c>
      <c r="D18" s="15" t="s">
        <v>21</v>
      </c>
      <c r="E18" s="11">
        <v>4.1580000000000004</v>
      </c>
      <c r="F18" s="16"/>
      <c r="G18" s="21">
        <f t="shared" si="0"/>
        <v>0</v>
      </c>
    </row>
    <row r="19" spans="1:7" s="18" customFormat="1" ht="31.5" thickTop="1" thickBot="1">
      <c r="A19" s="13"/>
      <c r="B19" s="15">
        <v>2.5</v>
      </c>
      <c r="C19" s="20" t="s">
        <v>22</v>
      </c>
      <c r="D19" s="15" t="s">
        <v>21</v>
      </c>
      <c r="E19" s="11">
        <v>4.1580000000000004</v>
      </c>
      <c r="F19" s="16"/>
      <c r="G19" s="21">
        <f t="shared" si="0"/>
        <v>0</v>
      </c>
    </row>
    <row r="20" spans="1:7" s="18" customFormat="1" ht="46.5" thickTop="1" thickBot="1">
      <c r="A20" s="13"/>
      <c r="B20" s="15">
        <v>2.6</v>
      </c>
      <c r="C20" s="20" t="s">
        <v>168</v>
      </c>
      <c r="D20" s="15" t="s">
        <v>16</v>
      </c>
      <c r="E20" s="11">
        <v>415.8</v>
      </c>
      <c r="F20" s="16"/>
      <c r="G20" s="21">
        <f t="shared" si="0"/>
        <v>0</v>
      </c>
    </row>
    <row r="21" spans="1:7" s="18" customFormat="1" ht="16.5" thickTop="1" thickBot="1">
      <c r="A21" s="13"/>
      <c r="B21" s="15">
        <v>2.7</v>
      </c>
      <c r="C21" s="20" t="s">
        <v>24</v>
      </c>
      <c r="D21" s="15" t="s">
        <v>9</v>
      </c>
      <c r="E21" s="11">
        <v>1</v>
      </c>
      <c r="F21" s="16"/>
      <c r="G21" s="21">
        <f t="shared" si="0"/>
        <v>0</v>
      </c>
    </row>
    <row r="22" spans="1:7" s="18" customFormat="1" ht="18.75" thickTop="1" thickBot="1">
      <c r="A22" s="13"/>
      <c r="B22" s="8" t="s">
        <v>25</v>
      </c>
      <c r="C22" s="9"/>
      <c r="D22" s="15"/>
      <c r="E22" s="23"/>
      <c r="F22" s="24"/>
      <c r="G22" s="17">
        <f>SUM(G23:G28)</f>
        <v>0</v>
      </c>
    </row>
    <row r="23" spans="1:7" s="18" customFormat="1" ht="46.5" thickTop="1" thickBot="1">
      <c r="A23" s="13"/>
      <c r="B23" s="25"/>
      <c r="C23" s="26" t="s">
        <v>26</v>
      </c>
      <c r="D23" s="25"/>
      <c r="E23" s="27"/>
      <c r="F23" s="28"/>
      <c r="G23" s="29"/>
    </row>
    <row r="24" spans="1:7" s="18" customFormat="1" ht="16.5" customHeight="1" thickTop="1" thickBot="1">
      <c r="A24" s="13"/>
      <c r="B24" s="15">
        <v>3.1</v>
      </c>
      <c r="C24" s="20" t="s">
        <v>27</v>
      </c>
      <c r="D24" s="15" t="s">
        <v>16</v>
      </c>
      <c r="E24" s="11">
        <v>23</v>
      </c>
      <c r="F24" s="24"/>
      <c r="G24" s="21">
        <f>E24*F24</f>
        <v>0</v>
      </c>
    </row>
    <row r="25" spans="1:7" s="18" customFormat="1" ht="46.5" thickTop="1" thickBot="1">
      <c r="A25" s="13"/>
      <c r="B25" s="15">
        <v>3.2</v>
      </c>
      <c r="C25" s="20" t="s">
        <v>140</v>
      </c>
      <c r="D25" s="15" t="s">
        <v>30</v>
      </c>
      <c r="E25" s="11">
        <v>1</v>
      </c>
      <c r="F25" s="24"/>
      <c r="G25" s="21">
        <f>E25*F25</f>
        <v>0</v>
      </c>
    </row>
    <row r="26" spans="1:7" s="18" customFormat="1" ht="106.5" thickTop="1" thickBot="1">
      <c r="A26" s="13"/>
      <c r="B26" s="15">
        <v>3.3</v>
      </c>
      <c r="C26" s="20" t="s">
        <v>141</v>
      </c>
      <c r="D26" s="15" t="s">
        <v>30</v>
      </c>
      <c r="E26" s="11">
        <v>1</v>
      </c>
      <c r="F26" s="24"/>
      <c r="G26" s="21">
        <f>E26*F26</f>
        <v>0</v>
      </c>
    </row>
    <row r="27" spans="1:7" s="18" customFormat="1" ht="31.5" thickTop="1" thickBot="1">
      <c r="A27" s="13"/>
      <c r="B27" s="15">
        <v>3.4</v>
      </c>
      <c r="C27" s="20" t="s">
        <v>158</v>
      </c>
      <c r="D27" s="20" t="s">
        <v>9</v>
      </c>
      <c r="E27" s="11">
        <v>1</v>
      </c>
      <c r="F27" s="24"/>
      <c r="G27" s="21">
        <f>E27*F27</f>
        <v>0</v>
      </c>
    </row>
    <row r="28" spans="1:7" s="18" customFormat="1" ht="16.5" thickTop="1" thickBot="1">
      <c r="A28" s="13"/>
      <c r="B28" s="15">
        <v>3.5</v>
      </c>
      <c r="C28" s="20" t="s">
        <v>147</v>
      </c>
      <c r="D28" s="20" t="s">
        <v>9</v>
      </c>
      <c r="E28" s="11">
        <v>1</v>
      </c>
      <c r="F28" s="24"/>
      <c r="G28" s="21">
        <f>E28*F28</f>
        <v>0</v>
      </c>
    </row>
    <row r="29" spans="1:7" s="18" customFormat="1" ht="16.5" thickTop="1" thickBot="1">
      <c r="A29" s="13"/>
      <c r="B29" s="15"/>
      <c r="C29" s="31" t="s">
        <v>31</v>
      </c>
      <c r="D29" s="15"/>
      <c r="E29" s="32"/>
      <c r="F29" s="24"/>
      <c r="G29" s="33">
        <f>G9+G14+G22</f>
        <v>0</v>
      </c>
    </row>
    <row r="30" spans="1:7" s="18" customFormat="1" ht="16.5" thickTop="1" thickBot="1">
      <c r="A30" s="13"/>
      <c r="B30" s="15"/>
      <c r="C30" s="31" t="s">
        <v>32</v>
      </c>
      <c r="D30" s="15"/>
      <c r="E30" s="32"/>
      <c r="F30" s="24"/>
      <c r="G30" s="33">
        <f>G29</f>
        <v>0</v>
      </c>
    </row>
    <row r="31" spans="1:7" s="18" customFormat="1" ht="16.5" thickTop="1" thickBot="1">
      <c r="A31" s="13"/>
      <c r="B31" s="8" t="s">
        <v>33</v>
      </c>
      <c r="C31" s="9"/>
      <c r="D31" s="15"/>
      <c r="E31" s="32"/>
      <c r="F31" s="24"/>
      <c r="G31" s="34">
        <f>SUM(G37:G45)</f>
        <v>0</v>
      </c>
    </row>
    <row r="32" spans="1:7" s="18" customFormat="1" ht="16.5" thickTop="1" thickBot="1">
      <c r="A32" s="13"/>
      <c r="B32" s="35"/>
      <c r="C32" s="26" t="s">
        <v>34</v>
      </c>
      <c r="D32" s="25"/>
      <c r="E32" s="36"/>
      <c r="F32" s="28"/>
      <c r="G32" s="37"/>
    </row>
    <row r="33" spans="1:7" s="18" customFormat="1" ht="16.5" thickTop="1" thickBot="1">
      <c r="A33" s="13"/>
      <c r="B33" s="8"/>
      <c r="C33" s="38" t="s">
        <v>35</v>
      </c>
      <c r="D33" s="193"/>
      <c r="E33" s="194"/>
      <c r="F33" s="194"/>
      <c r="G33" s="195"/>
    </row>
    <row r="34" spans="1:7" s="18" customFormat="1" ht="16.5" thickTop="1" thickBot="1">
      <c r="A34" s="13"/>
      <c r="B34" s="8"/>
      <c r="C34" s="38" t="s">
        <v>36</v>
      </c>
      <c r="D34" s="184"/>
      <c r="E34" s="185"/>
      <c r="F34" s="185"/>
      <c r="G34" s="186"/>
    </row>
    <row r="35" spans="1:7" s="18" customFormat="1" ht="16.5" thickTop="1" thickBot="1">
      <c r="A35" s="13"/>
      <c r="B35" s="8"/>
      <c r="C35" s="38" t="s">
        <v>37</v>
      </c>
      <c r="D35" s="184"/>
      <c r="E35" s="185"/>
      <c r="F35" s="185"/>
      <c r="G35" s="186"/>
    </row>
    <row r="36" spans="1:7" s="18" customFormat="1" ht="31.5" thickTop="1" thickBot="1">
      <c r="A36" s="13"/>
      <c r="B36" s="35"/>
      <c r="C36" s="26" t="s">
        <v>38</v>
      </c>
      <c r="D36" s="39"/>
      <c r="E36" s="40"/>
      <c r="F36" s="41"/>
      <c r="G36" s="42"/>
    </row>
    <row r="37" spans="1:7" s="18" customFormat="1" ht="31.5" thickTop="1" thickBot="1">
      <c r="A37" s="13"/>
      <c r="B37" s="43">
        <v>4.0999999999999996</v>
      </c>
      <c r="C37" s="20" t="s">
        <v>39</v>
      </c>
      <c r="D37" s="15" t="s">
        <v>9</v>
      </c>
      <c r="E37" s="32">
        <v>1</v>
      </c>
      <c r="F37" s="24"/>
      <c r="G37" s="44">
        <f>F37*E37</f>
        <v>0</v>
      </c>
    </row>
    <row r="38" spans="1:7" s="18" customFormat="1" ht="31.5" thickTop="1" thickBot="1">
      <c r="A38" s="13"/>
      <c r="B38" s="43">
        <v>4.2</v>
      </c>
      <c r="C38" s="20" t="s">
        <v>40</v>
      </c>
      <c r="D38" s="15" t="s">
        <v>13</v>
      </c>
      <c r="E38" s="32">
        <v>6</v>
      </c>
      <c r="F38" s="24"/>
      <c r="G38" s="44">
        <f>F38*E38</f>
        <v>0</v>
      </c>
    </row>
    <row r="39" spans="1:7" s="18" customFormat="1" ht="61.5" thickTop="1" thickBot="1">
      <c r="A39" s="13"/>
      <c r="B39" s="45"/>
      <c r="C39" s="26" t="s">
        <v>189</v>
      </c>
      <c r="D39" s="25"/>
      <c r="E39" s="36"/>
      <c r="F39" s="28"/>
      <c r="G39" s="46"/>
    </row>
    <row r="40" spans="1:7" s="18" customFormat="1" ht="16.5" thickTop="1" thickBot="1">
      <c r="A40" s="13"/>
      <c r="B40" s="43">
        <v>4.3</v>
      </c>
      <c r="C40" s="20" t="s">
        <v>151</v>
      </c>
      <c r="D40" s="15" t="s">
        <v>13</v>
      </c>
      <c r="E40" s="32">
        <v>1</v>
      </c>
      <c r="F40" s="24"/>
      <c r="G40" s="44">
        <f t="shared" ref="G40:G45" si="1">F40*E40</f>
        <v>0</v>
      </c>
    </row>
    <row r="41" spans="1:7" s="18" customFormat="1" ht="16.5" thickTop="1" thickBot="1">
      <c r="A41" s="13"/>
      <c r="B41" s="43">
        <v>4.4000000000000004</v>
      </c>
      <c r="C41" s="20" t="s">
        <v>42</v>
      </c>
      <c r="D41" s="15" t="s">
        <v>9</v>
      </c>
      <c r="E41" s="32">
        <v>1</v>
      </c>
      <c r="F41" s="24"/>
      <c r="G41" s="44">
        <f t="shared" si="1"/>
        <v>0</v>
      </c>
    </row>
    <row r="42" spans="1:7" s="18" customFormat="1" ht="16.5" thickTop="1" thickBot="1">
      <c r="A42" s="13"/>
      <c r="B42" s="43">
        <v>4.5</v>
      </c>
      <c r="C42" s="20" t="s">
        <v>43</v>
      </c>
      <c r="D42" s="15" t="s">
        <v>13</v>
      </c>
      <c r="E42" s="32">
        <v>1</v>
      </c>
      <c r="F42" s="24"/>
      <c r="G42" s="44">
        <f t="shared" si="1"/>
        <v>0</v>
      </c>
    </row>
    <row r="43" spans="1:7" s="18" customFormat="1" ht="31.5" thickTop="1" thickBot="1">
      <c r="A43" s="13"/>
      <c r="B43" s="43">
        <v>4.5999999999999996</v>
      </c>
      <c r="C43" s="20" t="s">
        <v>44</v>
      </c>
      <c r="D43" s="15" t="s">
        <v>13</v>
      </c>
      <c r="E43" s="32">
        <v>1</v>
      </c>
      <c r="F43" s="24"/>
      <c r="G43" s="44">
        <f t="shared" si="1"/>
        <v>0</v>
      </c>
    </row>
    <row r="44" spans="1:7" s="18" customFormat="1" ht="31.5" thickTop="1" thickBot="1">
      <c r="A44" s="13"/>
      <c r="B44" s="43">
        <v>4.7</v>
      </c>
      <c r="C44" s="20" t="s">
        <v>160</v>
      </c>
      <c r="D44" s="15" t="s">
        <v>9</v>
      </c>
      <c r="E44" s="32">
        <v>1</v>
      </c>
      <c r="F44" s="24"/>
      <c r="G44" s="44">
        <f t="shared" si="1"/>
        <v>0</v>
      </c>
    </row>
    <row r="45" spans="1:7" s="18" customFormat="1" ht="16.5" thickTop="1" thickBot="1">
      <c r="A45" s="13"/>
      <c r="B45" s="43">
        <v>4.8</v>
      </c>
      <c r="C45" s="20" t="s">
        <v>45</v>
      </c>
      <c r="D45" s="15" t="s">
        <v>13</v>
      </c>
      <c r="E45" s="32">
        <v>7</v>
      </c>
      <c r="F45" s="24"/>
      <c r="G45" s="44">
        <f t="shared" si="1"/>
        <v>0</v>
      </c>
    </row>
    <row r="46" spans="1:7" s="18" customFormat="1" ht="16.5" thickTop="1" thickBot="1">
      <c r="A46" s="13"/>
      <c r="B46" s="8" t="s">
        <v>46</v>
      </c>
      <c r="C46" s="9"/>
      <c r="D46" s="15"/>
      <c r="E46" s="32"/>
      <c r="F46" s="24"/>
      <c r="G46" s="34">
        <f>SUM(G48:G56)</f>
        <v>0</v>
      </c>
    </row>
    <row r="47" spans="1:7" s="18" customFormat="1" ht="46.5" thickTop="1" thickBot="1">
      <c r="A47" s="13"/>
      <c r="B47" s="47"/>
      <c r="C47" s="48" t="s">
        <v>26</v>
      </c>
      <c r="D47" s="47"/>
      <c r="E47" s="49"/>
      <c r="F47" s="28"/>
      <c r="G47" s="29"/>
    </row>
    <row r="48" spans="1:7" s="18" customFormat="1" ht="16.5" thickTop="1" thickBot="1">
      <c r="A48" s="13"/>
      <c r="B48" s="15">
        <v>5.0999999999999996</v>
      </c>
      <c r="C48" s="51" t="s">
        <v>47</v>
      </c>
      <c r="D48" s="15" t="s">
        <v>13</v>
      </c>
      <c r="E48" s="16">
        <v>4</v>
      </c>
      <c r="F48" s="24"/>
      <c r="G48" s="21">
        <f t="shared" ref="G48:G56" si="2">E48*F48</f>
        <v>0</v>
      </c>
    </row>
    <row r="49" spans="1:12" s="18" customFormat="1" ht="16.5" thickTop="1" thickBot="1">
      <c r="A49" s="13"/>
      <c r="B49" s="163">
        <v>5.2</v>
      </c>
      <c r="C49" s="50" t="s">
        <v>50</v>
      </c>
      <c r="D49" s="15" t="s">
        <v>13</v>
      </c>
      <c r="E49" s="16">
        <v>6</v>
      </c>
      <c r="F49" s="24"/>
      <c r="G49" s="21">
        <f t="shared" si="2"/>
        <v>0</v>
      </c>
    </row>
    <row r="50" spans="1:12" s="18" customFormat="1" ht="16.5" thickTop="1" thickBot="1">
      <c r="A50" s="13"/>
      <c r="B50" s="15">
        <v>5.3</v>
      </c>
      <c r="C50" s="50" t="s">
        <v>51</v>
      </c>
      <c r="D50" s="15" t="s">
        <v>16</v>
      </c>
      <c r="E50" s="11">
        <v>439</v>
      </c>
      <c r="F50" s="24"/>
      <c r="G50" s="21">
        <f t="shared" si="2"/>
        <v>0</v>
      </c>
    </row>
    <row r="51" spans="1:12" s="54" customFormat="1" ht="18.75" thickTop="1" thickBot="1">
      <c r="A51" s="53"/>
      <c r="B51" s="163">
        <v>5.4</v>
      </c>
      <c r="C51" s="30" t="s">
        <v>53</v>
      </c>
      <c r="D51" s="15" t="s">
        <v>13</v>
      </c>
      <c r="E51" s="16">
        <v>4</v>
      </c>
      <c r="F51" s="24"/>
      <c r="G51" s="21">
        <f t="shared" si="2"/>
        <v>0</v>
      </c>
    </row>
    <row r="52" spans="1:12" s="54" customFormat="1" ht="16.5" thickTop="1" thickBot="1">
      <c r="A52" s="53"/>
      <c r="B52" s="15">
        <v>5.5</v>
      </c>
      <c r="C52" s="30" t="s">
        <v>54</v>
      </c>
      <c r="D52" s="15" t="s">
        <v>13</v>
      </c>
      <c r="E52" s="11">
        <v>4</v>
      </c>
      <c r="F52" s="24"/>
      <c r="G52" s="21">
        <f t="shared" si="2"/>
        <v>0</v>
      </c>
    </row>
    <row r="53" spans="1:12" s="54" customFormat="1" ht="16.5" thickTop="1" thickBot="1">
      <c r="A53" s="53"/>
      <c r="B53" s="163">
        <v>5.6</v>
      </c>
      <c r="C53" s="55" t="s">
        <v>55</v>
      </c>
      <c r="D53" s="15" t="s">
        <v>13</v>
      </c>
      <c r="E53" s="11">
        <v>7</v>
      </c>
      <c r="F53" s="24"/>
      <c r="G53" s="21">
        <f t="shared" si="2"/>
        <v>0</v>
      </c>
    </row>
    <row r="54" spans="1:12" s="54" customFormat="1" ht="16.5" thickTop="1" thickBot="1">
      <c r="A54" s="53"/>
      <c r="B54" s="15">
        <v>5.7</v>
      </c>
      <c r="C54" s="55" t="s">
        <v>56</v>
      </c>
      <c r="D54" s="15" t="s">
        <v>13</v>
      </c>
      <c r="E54" s="11">
        <v>14</v>
      </c>
      <c r="F54" s="24"/>
      <c r="G54" s="21">
        <f t="shared" si="2"/>
        <v>0</v>
      </c>
    </row>
    <row r="55" spans="1:12" s="18" customFormat="1" ht="16.5" thickTop="1" thickBot="1">
      <c r="A55" s="13"/>
      <c r="B55" s="163">
        <v>5.8</v>
      </c>
      <c r="C55" s="20" t="s">
        <v>57</v>
      </c>
      <c r="D55" s="15" t="s">
        <v>13</v>
      </c>
      <c r="E55" s="11">
        <v>7</v>
      </c>
      <c r="F55" s="24"/>
      <c r="G55" s="21">
        <f t="shared" si="2"/>
        <v>0</v>
      </c>
    </row>
    <row r="56" spans="1:12" s="18" customFormat="1" ht="31.5" thickTop="1" thickBot="1">
      <c r="A56" s="13"/>
      <c r="B56" s="15">
        <v>5.9</v>
      </c>
      <c r="C56" s="20" t="s">
        <v>139</v>
      </c>
      <c r="D56" s="15" t="s">
        <v>13</v>
      </c>
      <c r="E56" s="11">
        <v>3</v>
      </c>
      <c r="F56" s="24"/>
      <c r="G56" s="21">
        <f t="shared" si="2"/>
        <v>0</v>
      </c>
      <c r="I56"/>
      <c r="J56" s="56"/>
      <c r="K56" s="56"/>
      <c r="L56" s="56"/>
    </row>
    <row r="57" spans="1:12" s="18" customFormat="1" ht="46.5" thickTop="1" thickBot="1">
      <c r="A57" s="13"/>
      <c r="B57" s="57"/>
      <c r="C57" s="58" t="s">
        <v>58</v>
      </c>
      <c r="D57" s="25"/>
      <c r="E57" s="27"/>
      <c r="F57" s="28"/>
      <c r="G57" s="29"/>
      <c r="I57" s="59"/>
      <c r="J57" s="56"/>
      <c r="K57" s="56"/>
      <c r="L57" s="56"/>
    </row>
    <row r="58" spans="1:12" s="18" customFormat="1" ht="16.5" thickTop="1" thickBot="1">
      <c r="A58" s="13"/>
      <c r="B58" s="52">
        <v>5.0999999999999996</v>
      </c>
      <c r="C58" s="51" t="s">
        <v>59</v>
      </c>
      <c r="D58" s="15" t="s">
        <v>30</v>
      </c>
      <c r="E58" s="11">
        <v>1</v>
      </c>
      <c r="F58" s="24"/>
      <c r="G58" s="21"/>
      <c r="I58" s="59"/>
      <c r="J58" s="56"/>
      <c r="K58" s="56"/>
      <c r="L58" s="56"/>
    </row>
    <row r="59" spans="1:12" s="18" customFormat="1" ht="16.5" thickTop="1" thickBot="1">
      <c r="A59" s="13"/>
      <c r="B59" s="52"/>
      <c r="C59" s="31" t="s">
        <v>31</v>
      </c>
      <c r="D59" s="15"/>
      <c r="E59" s="11"/>
      <c r="F59" s="24"/>
      <c r="G59" s="21">
        <f>G31+G46</f>
        <v>0</v>
      </c>
      <c r="I59" s="59"/>
      <c r="J59" s="56"/>
      <c r="K59" s="56"/>
      <c r="L59" s="56"/>
    </row>
    <row r="60" spans="1:12" s="18" customFormat="1" ht="16.5" thickTop="1" thickBot="1">
      <c r="A60" s="13"/>
      <c r="B60" s="52"/>
      <c r="C60" s="31" t="s">
        <v>32</v>
      </c>
      <c r="D60" s="15"/>
      <c r="E60" s="11"/>
      <c r="F60" s="24"/>
      <c r="G60" s="21">
        <f>G59</f>
        <v>0</v>
      </c>
      <c r="I60" s="59"/>
      <c r="J60" s="56"/>
      <c r="K60" s="56"/>
      <c r="L60" s="56"/>
    </row>
    <row r="61" spans="1:12" s="18" customFormat="1" ht="16.5" thickTop="1" thickBot="1">
      <c r="A61" s="13"/>
      <c r="B61" s="8" t="s">
        <v>60</v>
      </c>
      <c r="C61" s="51"/>
      <c r="D61" s="15"/>
      <c r="E61" s="11"/>
      <c r="F61" s="24"/>
      <c r="G61" s="34">
        <f>SUM(G63:G64)</f>
        <v>0</v>
      </c>
      <c r="I61" s="59"/>
      <c r="J61" s="56"/>
      <c r="K61" s="56"/>
      <c r="L61" s="56"/>
    </row>
    <row r="62" spans="1:12" s="18" customFormat="1" ht="61.5" thickTop="1" thickBot="1">
      <c r="A62" s="13"/>
      <c r="B62" s="25"/>
      <c r="C62" s="58" t="s">
        <v>61</v>
      </c>
      <c r="D62" s="25"/>
      <c r="E62" s="27"/>
      <c r="F62" s="28"/>
      <c r="G62" s="29"/>
      <c r="I62" s="59"/>
      <c r="J62" s="56"/>
      <c r="K62" s="56"/>
      <c r="L62" s="56"/>
    </row>
    <row r="63" spans="1:12" s="18" customFormat="1" ht="61.5" thickTop="1" thickBot="1">
      <c r="A63" s="13"/>
      <c r="B63" s="15">
        <v>6.1</v>
      </c>
      <c r="C63" s="51" t="s">
        <v>62</v>
      </c>
      <c r="D63" s="15" t="s">
        <v>13</v>
      </c>
      <c r="E63" s="11">
        <v>3</v>
      </c>
      <c r="F63" s="24"/>
      <c r="G63" s="21">
        <f>E63*F63</f>
        <v>0</v>
      </c>
      <c r="I63" s="59"/>
      <c r="J63" s="56"/>
      <c r="K63" s="56"/>
      <c r="L63" s="56"/>
    </row>
    <row r="64" spans="1:12" s="18" customFormat="1" ht="33.75" thickTop="1" thickBot="1">
      <c r="A64" s="13"/>
      <c r="B64" s="15">
        <v>6.2</v>
      </c>
      <c r="C64" s="55" t="s">
        <v>63</v>
      </c>
      <c r="D64" s="15" t="s">
        <v>13</v>
      </c>
      <c r="E64" s="11">
        <v>11</v>
      </c>
      <c r="F64" s="24"/>
      <c r="G64" s="21">
        <f>E64*F64</f>
        <v>0</v>
      </c>
      <c r="I64"/>
      <c r="J64" s="56"/>
      <c r="K64" s="56"/>
      <c r="L64" s="56"/>
    </row>
    <row r="65" spans="1:12" s="18" customFormat="1" ht="16.5" thickTop="1" thickBot="1">
      <c r="A65" s="13"/>
      <c r="B65" s="15">
        <v>6.3</v>
      </c>
      <c r="C65" s="55" t="s">
        <v>64</v>
      </c>
      <c r="D65" s="15" t="s">
        <v>13</v>
      </c>
      <c r="E65" s="11">
        <v>1</v>
      </c>
      <c r="F65" s="24"/>
      <c r="G65" s="21"/>
      <c r="I65"/>
      <c r="J65" s="56"/>
      <c r="K65" s="56"/>
      <c r="L65" s="56"/>
    </row>
    <row r="66" spans="1:12" s="18" customFormat="1" ht="16.5" thickTop="1" thickBot="1">
      <c r="A66" s="13"/>
      <c r="B66" s="8" t="s">
        <v>65</v>
      </c>
      <c r="C66" s="9" t="s">
        <v>66</v>
      </c>
      <c r="D66" s="15"/>
      <c r="E66" s="11"/>
      <c r="F66" s="24"/>
      <c r="G66" s="34">
        <f>G73+SUM(G92:G95)+G97</f>
        <v>0</v>
      </c>
    </row>
    <row r="67" spans="1:12" s="18" customFormat="1" ht="31.5" thickTop="1" thickBot="1">
      <c r="A67" s="13"/>
      <c r="B67" s="35"/>
      <c r="C67" s="155" t="s">
        <v>143</v>
      </c>
      <c r="D67" s="15"/>
      <c r="E67" s="27"/>
      <c r="F67" s="28"/>
      <c r="G67" s="37"/>
    </row>
    <row r="68" spans="1:12" s="18" customFormat="1" ht="16.5" thickTop="1" thickBot="1">
      <c r="A68" s="13"/>
      <c r="B68" s="15"/>
      <c r="C68" s="156" t="s">
        <v>144</v>
      </c>
      <c r="D68" s="60"/>
      <c r="E68" s="61"/>
      <c r="F68" s="61"/>
      <c r="G68" s="62"/>
    </row>
    <row r="69" spans="1:12" s="18" customFormat="1" ht="16.5" thickTop="1" thickBot="1">
      <c r="A69" s="13"/>
      <c r="B69" s="15"/>
      <c r="C69" s="156" t="s">
        <v>67</v>
      </c>
      <c r="D69" s="184"/>
      <c r="E69" s="185"/>
      <c r="F69" s="185"/>
      <c r="G69" s="186"/>
    </row>
    <row r="70" spans="1:12" s="18" customFormat="1" ht="16.5" thickTop="1" thickBot="1">
      <c r="A70" s="13"/>
      <c r="B70" s="15"/>
      <c r="C70" s="156" t="s">
        <v>68</v>
      </c>
      <c r="D70" s="63"/>
      <c r="E70" s="187" t="s">
        <v>69</v>
      </c>
      <c r="F70" s="188"/>
      <c r="G70" s="64"/>
    </row>
    <row r="71" spans="1:12" s="18" customFormat="1" ht="31.5" thickTop="1" thickBot="1">
      <c r="A71" s="13"/>
      <c r="B71" s="25"/>
      <c r="C71" s="155" t="s">
        <v>70</v>
      </c>
      <c r="D71" s="25"/>
      <c r="E71" s="65"/>
      <c r="F71" s="41"/>
      <c r="G71" s="29"/>
    </row>
    <row r="72" spans="1:12" s="18" customFormat="1" ht="16.5" thickTop="1" thickBot="1">
      <c r="A72" s="13"/>
      <c r="B72" s="15"/>
      <c r="C72" s="9" t="s">
        <v>71</v>
      </c>
      <c r="D72" s="15"/>
      <c r="E72" s="23"/>
      <c r="F72" s="24"/>
      <c r="G72" s="21"/>
    </row>
    <row r="73" spans="1:12" s="18" customFormat="1" ht="61.5" thickTop="1" thickBot="1">
      <c r="A73" s="13"/>
      <c r="B73" s="15">
        <v>7.1</v>
      </c>
      <c r="C73" s="50" t="s">
        <v>145</v>
      </c>
      <c r="D73" s="15"/>
      <c r="E73" s="11" t="s">
        <v>13</v>
      </c>
      <c r="F73" s="24">
        <v>1</v>
      </c>
      <c r="G73" s="21"/>
    </row>
    <row r="74" spans="1:12" s="18" customFormat="1" ht="16.5" thickTop="1" thickBot="1">
      <c r="A74" s="13"/>
      <c r="B74" s="15"/>
      <c r="C74" s="157" t="s">
        <v>72</v>
      </c>
      <c r="D74" s="15"/>
      <c r="E74" s="66"/>
      <c r="F74" s="67"/>
      <c r="G74" s="21"/>
    </row>
    <row r="75" spans="1:12" s="18" customFormat="1" ht="16.5" thickTop="1" thickBot="1">
      <c r="A75" s="13"/>
      <c r="B75" s="15"/>
      <c r="C75" s="158" t="s">
        <v>73</v>
      </c>
      <c r="D75" s="15" t="s">
        <v>74</v>
      </c>
      <c r="E75" s="96">
        <v>1151</v>
      </c>
      <c r="F75" s="68"/>
      <c r="G75" s="21"/>
    </row>
    <row r="76" spans="1:12" s="18" customFormat="1" ht="16.5" thickTop="1" thickBot="1">
      <c r="A76" s="13"/>
      <c r="B76" s="15"/>
      <c r="C76" s="158" t="s">
        <v>75</v>
      </c>
      <c r="D76" s="15" t="s">
        <v>76</v>
      </c>
      <c r="E76" s="94">
        <v>0.5</v>
      </c>
      <c r="F76" s="70"/>
      <c r="G76" s="21"/>
    </row>
    <row r="77" spans="1:12" s="18" customFormat="1" ht="16.5" thickTop="1" thickBot="1">
      <c r="A77" s="13"/>
      <c r="B77" s="15"/>
      <c r="C77" s="158" t="s">
        <v>77</v>
      </c>
      <c r="D77" s="15" t="s">
        <v>16</v>
      </c>
      <c r="E77" s="71">
        <v>45</v>
      </c>
      <c r="F77" s="166" t="s">
        <v>111</v>
      </c>
      <c r="G77" s="21"/>
    </row>
    <row r="78" spans="1:12" s="18" customFormat="1" ht="16.5" thickTop="1" thickBot="1">
      <c r="A78" s="13"/>
      <c r="B78" s="15"/>
      <c r="C78" s="158" t="s">
        <v>78</v>
      </c>
      <c r="D78" s="15" t="s">
        <v>79</v>
      </c>
      <c r="E78" s="187" t="s">
        <v>80</v>
      </c>
      <c r="F78" s="189"/>
      <c r="G78" s="21"/>
    </row>
    <row r="79" spans="1:12" ht="16.5" thickTop="1" thickBot="1">
      <c r="B79" s="15"/>
      <c r="C79" s="158" t="s">
        <v>81</v>
      </c>
      <c r="D79" s="15" t="s">
        <v>16</v>
      </c>
      <c r="E79" s="72">
        <v>38</v>
      </c>
      <c r="F79" s="165" t="s">
        <v>111</v>
      </c>
      <c r="G79" s="21"/>
    </row>
    <row r="80" spans="1:12" ht="16.5" thickTop="1" thickBot="1">
      <c r="B80" s="15"/>
      <c r="C80" s="158" t="s">
        <v>82</v>
      </c>
      <c r="D80" s="15" t="s">
        <v>74</v>
      </c>
      <c r="E80" s="73">
        <v>1165</v>
      </c>
      <c r="F80" s="74"/>
      <c r="G80" s="21"/>
    </row>
    <row r="81" spans="1:7" ht="16.5" thickTop="1" thickBot="1">
      <c r="B81" s="15"/>
      <c r="C81" s="157" t="s">
        <v>83</v>
      </c>
      <c r="D81" s="15"/>
      <c r="E81" s="75"/>
      <c r="F81" s="76"/>
      <c r="G81" s="21"/>
    </row>
    <row r="82" spans="1:7" ht="16.5" thickTop="1" thickBot="1">
      <c r="A82" s="77"/>
      <c r="B82" s="15"/>
      <c r="C82" s="158" t="s">
        <v>84</v>
      </c>
      <c r="D82" s="20" t="s">
        <v>85</v>
      </c>
      <c r="E82" s="75"/>
      <c r="F82" s="76"/>
      <c r="G82" s="21"/>
    </row>
    <row r="83" spans="1:7" ht="16.5" thickTop="1" thickBot="1">
      <c r="B83" s="15"/>
      <c r="C83" s="156" t="s">
        <v>86</v>
      </c>
      <c r="D83" s="20" t="s">
        <v>76</v>
      </c>
      <c r="E83" s="75"/>
      <c r="F83" s="76"/>
      <c r="G83" s="21"/>
    </row>
    <row r="84" spans="1:7" ht="16.5" thickTop="1" thickBot="1">
      <c r="B84" s="15"/>
      <c r="C84" s="156" t="s">
        <v>87</v>
      </c>
      <c r="D84" s="20" t="s">
        <v>76</v>
      </c>
      <c r="E84" s="75"/>
      <c r="F84" s="76"/>
      <c r="G84" s="21"/>
    </row>
    <row r="85" spans="1:7" ht="16.5" thickTop="1" thickBot="1">
      <c r="B85" s="15"/>
      <c r="C85" s="156" t="s">
        <v>88</v>
      </c>
      <c r="D85" s="20" t="s">
        <v>76</v>
      </c>
      <c r="E85" s="75"/>
      <c r="F85" s="76"/>
      <c r="G85" s="21"/>
    </row>
    <row r="86" spans="1:7" ht="16.5" thickTop="1" thickBot="1">
      <c r="B86" s="15"/>
      <c r="C86" s="156" t="s">
        <v>89</v>
      </c>
      <c r="D86" s="20" t="s">
        <v>76</v>
      </c>
      <c r="E86" s="75"/>
      <c r="F86" s="76"/>
      <c r="G86" s="21"/>
    </row>
    <row r="87" spans="1:7" ht="16.5" thickTop="1" thickBot="1">
      <c r="B87" s="15"/>
      <c r="C87" s="156" t="s">
        <v>90</v>
      </c>
      <c r="D87" s="20" t="s">
        <v>91</v>
      </c>
      <c r="E87" s="75"/>
      <c r="F87" s="76"/>
      <c r="G87" s="21"/>
    </row>
    <row r="88" spans="1:7" ht="16.5" thickTop="1" thickBot="1">
      <c r="B88" s="15"/>
      <c r="C88" s="156" t="s">
        <v>92</v>
      </c>
      <c r="D88" s="20" t="s">
        <v>93</v>
      </c>
      <c r="E88" s="75"/>
      <c r="F88" s="76"/>
      <c r="G88" s="21"/>
    </row>
    <row r="89" spans="1:7" ht="16.5" thickTop="1" thickBot="1">
      <c r="B89" s="15"/>
      <c r="C89" s="156" t="s">
        <v>94</v>
      </c>
      <c r="D89" s="20" t="s">
        <v>93</v>
      </c>
      <c r="E89" s="75"/>
      <c r="F89" s="76"/>
      <c r="G89" s="21"/>
    </row>
    <row r="90" spans="1:7" ht="16.5" thickTop="1" thickBot="1">
      <c r="B90" s="15"/>
      <c r="C90" s="156" t="s">
        <v>95</v>
      </c>
      <c r="D90" s="20" t="s">
        <v>13</v>
      </c>
      <c r="E90" s="75"/>
      <c r="F90" s="76"/>
      <c r="G90" s="21"/>
    </row>
    <row r="91" spans="1:7" ht="31.5" thickTop="1" thickBot="1">
      <c r="B91" s="25">
        <v>7.2</v>
      </c>
      <c r="C91" s="164" t="s">
        <v>152</v>
      </c>
      <c r="D91" s="26"/>
      <c r="E91" s="27"/>
      <c r="F91" s="28"/>
      <c r="G91" s="29"/>
    </row>
    <row r="92" spans="1:7" ht="31.5" thickTop="1" thickBot="1">
      <c r="B92" s="15" t="s">
        <v>153</v>
      </c>
      <c r="C92" s="159" t="s">
        <v>154</v>
      </c>
      <c r="D92" s="20" t="s">
        <v>13</v>
      </c>
      <c r="E92" s="11">
        <v>1</v>
      </c>
      <c r="F92" s="24"/>
      <c r="G92" s="21">
        <f>E92*F92</f>
        <v>0</v>
      </c>
    </row>
    <row r="93" spans="1:7" ht="31.5" thickTop="1" thickBot="1">
      <c r="B93" s="15" t="s">
        <v>155</v>
      </c>
      <c r="C93" s="20" t="s">
        <v>156</v>
      </c>
      <c r="D93" s="20" t="s">
        <v>9</v>
      </c>
      <c r="E93" s="11">
        <v>1</v>
      </c>
      <c r="F93" s="24"/>
      <c r="G93" s="21">
        <f>E93*F93</f>
        <v>0</v>
      </c>
    </row>
    <row r="94" spans="1:7" ht="31.5" thickTop="1" thickBot="1">
      <c r="B94" s="15" t="s">
        <v>157</v>
      </c>
      <c r="C94" s="20" t="s">
        <v>158</v>
      </c>
      <c r="D94" s="20" t="s">
        <v>9</v>
      </c>
      <c r="E94" s="11">
        <v>1</v>
      </c>
      <c r="F94" s="24"/>
      <c r="G94" s="21">
        <f t="shared" ref="G94:G95" si="3">E94*F94</f>
        <v>0</v>
      </c>
    </row>
    <row r="95" spans="1:7" ht="16.5" thickTop="1" thickBot="1">
      <c r="B95" s="15" t="s">
        <v>159</v>
      </c>
      <c r="C95" s="20" t="s">
        <v>147</v>
      </c>
      <c r="D95" s="20" t="s">
        <v>9</v>
      </c>
      <c r="E95" s="11">
        <v>1</v>
      </c>
      <c r="F95" s="24"/>
      <c r="G95" s="21">
        <f t="shared" si="3"/>
        <v>0</v>
      </c>
    </row>
    <row r="96" spans="1:7" ht="16.5" thickTop="1" thickBot="1">
      <c r="B96" s="15"/>
      <c r="C96" s="160" t="s">
        <v>96</v>
      </c>
      <c r="D96" s="20"/>
      <c r="E96" s="23"/>
      <c r="F96" s="24"/>
      <c r="G96" s="21"/>
    </row>
    <row r="97" spans="1:7" ht="46.5" thickTop="1" thickBot="1">
      <c r="B97" s="15">
        <v>7.3</v>
      </c>
      <c r="C97" s="161" t="s">
        <v>142</v>
      </c>
      <c r="D97" s="20" t="s">
        <v>13</v>
      </c>
      <c r="E97" s="11">
        <v>1</v>
      </c>
      <c r="F97" s="24"/>
      <c r="G97" s="21">
        <f>F97</f>
        <v>0</v>
      </c>
    </row>
    <row r="98" spans="1:7" ht="16.5" thickTop="1" thickBot="1">
      <c r="B98" s="15"/>
      <c r="C98" s="162" t="s">
        <v>83</v>
      </c>
      <c r="D98" s="20"/>
      <c r="E98" s="23"/>
      <c r="F98" s="24"/>
      <c r="G98" s="21"/>
    </row>
    <row r="99" spans="1:7" ht="16.5" thickTop="1" thickBot="1">
      <c r="B99" s="15"/>
      <c r="C99" s="158" t="s">
        <v>97</v>
      </c>
      <c r="D99" s="20"/>
      <c r="E99" s="190"/>
      <c r="F99" s="191"/>
      <c r="G99" s="21"/>
    </row>
    <row r="100" spans="1:7" ht="16.5" thickTop="1" thickBot="1">
      <c r="B100" s="15"/>
      <c r="C100" s="158" t="s">
        <v>98</v>
      </c>
      <c r="D100" s="20" t="s">
        <v>99</v>
      </c>
      <c r="E100" s="182"/>
      <c r="F100" s="183"/>
      <c r="G100" s="21"/>
    </row>
    <row r="101" spans="1:7" ht="16.5" thickTop="1" thickBot="1">
      <c r="B101" s="15"/>
      <c r="C101" s="158" t="s">
        <v>100</v>
      </c>
      <c r="D101" s="20" t="s">
        <v>101</v>
      </c>
      <c r="E101" s="182"/>
      <c r="F101" s="183"/>
      <c r="G101" s="21"/>
    </row>
    <row r="102" spans="1:7" ht="16.5" thickTop="1" thickBot="1">
      <c r="B102" s="15"/>
      <c r="C102" s="158" t="s">
        <v>102</v>
      </c>
      <c r="D102" s="20" t="s">
        <v>103</v>
      </c>
      <c r="E102" s="182"/>
      <c r="F102" s="183"/>
      <c r="G102" s="21"/>
    </row>
    <row r="103" spans="1:7" ht="16.5" thickTop="1" thickBot="1">
      <c r="B103" s="15"/>
      <c r="C103" s="156" t="s">
        <v>104</v>
      </c>
      <c r="D103" s="20"/>
      <c r="E103" s="182"/>
      <c r="F103" s="183"/>
      <c r="G103" s="21"/>
    </row>
    <row r="104" spans="1:7" ht="16.5" thickTop="1" thickBot="1">
      <c r="B104" s="15"/>
      <c r="C104" s="38"/>
      <c r="D104" s="20"/>
      <c r="E104" s="78"/>
      <c r="F104" s="79"/>
      <c r="G104" s="80"/>
    </row>
    <row r="105" spans="1:7" ht="16.5" thickTop="1" thickBot="1">
      <c r="B105" s="81"/>
      <c r="C105" s="81" t="s">
        <v>106</v>
      </c>
      <c r="D105" s="81"/>
      <c r="E105" s="82"/>
      <c r="F105" s="82"/>
      <c r="G105" s="83">
        <f>G9+G14+G22+G31+G46+G61+G66</f>
        <v>0</v>
      </c>
    </row>
    <row r="106" spans="1:7" ht="16.5" thickTop="1" thickBot="1">
      <c r="B106" s="81"/>
      <c r="C106" s="81" t="s">
        <v>107</v>
      </c>
      <c r="D106" s="81"/>
      <c r="E106" s="81"/>
      <c r="F106" s="81"/>
      <c r="G106" s="84">
        <f>G105*0.1</f>
        <v>0</v>
      </c>
    </row>
    <row r="107" spans="1:7" ht="16.5" thickTop="1" thickBot="1">
      <c r="B107" s="81"/>
      <c r="C107" s="81" t="s">
        <v>108</v>
      </c>
      <c r="D107" s="81"/>
      <c r="E107" s="81"/>
      <c r="F107" s="81"/>
      <c r="G107" s="84">
        <f>G106*0.16</f>
        <v>0</v>
      </c>
    </row>
    <row r="108" spans="1:7" ht="16.5" thickTop="1" thickBot="1">
      <c r="B108" s="81"/>
      <c r="C108" s="81" t="s">
        <v>109</v>
      </c>
      <c r="D108" s="81"/>
      <c r="E108" s="81"/>
      <c r="F108" s="81"/>
      <c r="G108" s="83">
        <f>G107+G106+G105</f>
        <v>0</v>
      </c>
    </row>
    <row r="109" spans="1:7" ht="15.75" thickTop="1">
      <c r="B109" s="85"/>
      <c r="C109" s="77"/>
      <c r="D109" s="77"/>
      <c r="E109" s="77"/>
      <c r="F109" s="86"/>
      <c r="G109" s="77"/>
    </row>
    <row r="110" spans="1:7">
      <c r="B110" s="87"/>
      <c r="C110" s="4"/>
    </row>
    <row r="111" spans="1:7">
      <c r="B111" s="87"/>
      <c r="C111" s="4"/>
      <c r="D111" s="1"/>
      <c r="E111" s="1"/>
      <c r="F111" s="1"/>
      <c r="G111" s="1"/>
    </row>
    <row r="112" spans="1:7" s="3" customFormat="1" ht="14.25">
      <c r="A112" s="1"/>
      <c r="B112" s="88"/>
      <c r="C112" s="89"/>
      <c r="D112" s="1"/>
      <c r="E112" s="1"/>
      <c r="F112" s="1"/>
      <c r="G112" s="1"/>
    </row>
    <row r="113" spans="1:6" s="3" customFormat="1" ht="14.25">
      <c r="A113" s="1"/>
      <c r="B113" s="88"/>
      <c r="C113" s="89"/>
      <c r="F113" s="4"/>
    </row>
    <row r="114" spans="1:6" s="3" customFormat="1" ht="14.25">
      <c r="A114" s="1"/>
      <c r="B114" s="88"/>
      <c r="C114" s="89"/>
      <c r="F114" s="4"/>
    </row>
    <row r="115" spans="1:6" s="3" customFormat="1" ht="14.25">
      <c r="A115" s="1"/>
      <c r="B115" s="88"/>
      <c r="C115" s="89"/>
      <c r="F115" s="4"/>
    </row>
    <row r="116" spans="1:6">
      <c r="C116" s="90"/>
    </row>
    <row r="117" spans="1:6" s="3" customFormat="1" ht="14.25">
      <c r="A117" s="1"/>
      <c r="B117" s="88"/>
      <c r="C117" s="91"/>
      <c r="F117" s="4"/>
    </row>
    <row r="118" spans="1:6">
      <c r="C118" s="92"/>
    </row>
    <row r="119" spans="1:6">
      <c r="C119" s="93"/>
    </row>
    <row r="120" spans="1:6">
      <c r="C120" s="93"/>
    </row>
    <row r="122" spans="1:6">
      <c r="C122" s="89"/>
    </row>
  </sheetData>
  <mergeCells count="14">
    <mergeCell ref="D35:G35"/>
    <mergeCell ref="B2:G2"/>
    <mergeCell ref="B3:G3"/>
    <mergeCell ref="B5:G5"/>
    <mergeCell ref="D33:G33"/>
    <mergeCell ref="D34:G34"/>
    <mergeCell ref="E101:F101"/>
    <mergeCell ref="E102:F102"/>
    <mergeCell ref="E103:F103"/>
    <mergeCell ref="D69:G69"/>
    <mergeCell ref="E70:F70"/>
    <mergeCell ref="E78:F78"/>
    <mergeCell ref="E99:F99"/>
    <mergeCell ref="E100:F100"/>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29" max="16383" man="1"/>
    <brk id="5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pageSetUpPr fitToPage="1"/>
  </sheetPr>
  <dimension ref="A2:L123"/>
  <sheetViews>
    <sheetView view="pageBreakPreview" zoomScale="90" zoomScaleNormal="100" zoomScaleSheetLayoutView="90" workbookViewId="0">
      <selection activeCell="C43" sqref="C43"/>
    </sheetView>
  </sheetViews>
  <sheetFormatPr defaultRowHeight="15"/>
  <cols>
    <col min="1" max="1" width="2" style="1" customWidth="1"/>
    <col min="2" max="2" width="9.42578125" style="88"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0" t="s">
        <v>0</v>
      </c>
      <c r="C2" s="180"/>
      <c r="D2" s="180"/>
      <c r="E2" s="180"/>
      <c r="F2" s="180"/>
      <c r="G2" s="180"/>
    </row>
    <row r="3" spans="1:7" ht="18" customHeight="1">
      <c r="B3" s="181" t="s">
        <v>110</v>
      </c>
      <c r="C3" s="181"/>
      <c r="D3" s="181"/>
      <c r="E3" s="181"/>
      <c r="F3" s="181"/>
      <c r="G3" s="181"/>
    </row>
    <row r="4" spans="1:7" ht="20.25">
      <c r="B4" s="2"/>
      <c r="D4" s="4"/>
    </row>
    <row r="5" spans="1:7" ht="21.75" thickBot="1">
      <c r="B5" s="192" t="s">
        <v>114</v>
      </c>
      <c r="C5" s="192"/>
      <c r="D5" s="192"/>
      <c r="E5" s="192"/>
      <c r="F5" s="192"/>
      <c r="G5" s="192"/>
    </row>
    <row r="6" spans="1:7" ht="16.5" thickTop="1" thickBot="1">
      <c r="B6" s="5" t="s">
        <v>137</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0.2</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16</v>
      </c>
      <c r="F15" s="16"/>
      <c r="G15" s="21">
        <f t="shared" ref="G15:G21" si="0">E15*F15</f>
        <v>0</v>
      </c>
    </row>
    <row r="16" spans="1:7" s="18" customFormat="1" ht="31.5" thickTop="1" thickBot="1">
      <c r="A16" s="13"/>
      <c r="B16" s="15">
        <v>2.2000000000000002</v>
      </c>
      <c r="C16" s="20" t="s">
        <v>18</v>
      </c>
      <c r="D16" s="15" t="s">
        <v>16</v>
      </c>
      <c r="E16" s="11">
        <v>702</v>
      </c>
      <c r="F16" s="16"/>
      <c r="G16" s="21">
        <f t="shared" si="0"/>
        <v>0</v>
      </c>
    </row>
    <row r="17" spans="1:7" s="18" customFormat="1" ht="31.5" thickTop="1" thickBot="1">
      <c r="A17" s="13"/>
      <c r="B17" s="15">
        <v>2.2999999999999998</v>
      </c>
      <c r="C17" s="20" t="s">
        <v>19</v>
      </c>
      <c r="D17" s="15" t="s">
        <v>16</v>
      </c>
      <c r="E17" s="11">
        <v>78</v>
      </c>
      <c r="F17" s="16"/>
      <c r="G17" s="21">
        <f t="shared" si="0"/>
        <v>0</v>
      </c>
    </row>
    <row r="18" spans="1:7" s="18" customFormat="1" ht="31.5" thickTop="1" thickBot="1">
      <c r="A18" s="13"/>
      <c r="B18" s="15">
        <v>2.4</v>
      </c>
      <c r="C18" s="20" t="s">
        <v>20</v>
      </c>
      <c r="D18" s="15" t="s">
        <v>21</v>
      </c>
      <c r="E18" s="11">
        <v>7.02</v>
      </c>
      <c r="F18" s="16"/>
      <c r="G18" s="21">
        <f t="shared" si="0"/>
        <v>0</v>
      </c>
    </row>
    <row r="19" spans="1:7" s="18" customFormat="1" ht="31.5" thickTop="1" thickBot="1">
      <c r="A19" s="13"/>
      <c r="B19" s="15">
        <v>2.5</v>
      </c>
      <c r="C19" s="20" t="s">
        <v>22</v>
      </c>
      <c r="D19" s="15" t="s">
        <v>21</v>
      </c>
      <c r="E19" s="11">
        <v>7.02</v>
      </c>
      <c r="F19" s="16"/>
      <c r="G19" s="21">
        <f t="shared" si="0"/>
        <v>0</v>
      </c>
    </row>
    <row r="20" spans="1:7" s="18" customFormat="1" ht="46.5" thickTop="1" thickBot="1">
      <c r="A20" s="13"/>
      <c r="B20" s="15">
        <v>2.6</v>
      </c>
      <c r="C20" s="20" t="s">
        <v>23</v>
      </c>
      <c r="D20" s="15" t="s">
        <v>21</v>
      </c>
      <c r="E20" s="11">
        <v>84.240000000000009</v>
      </c>
      <c r="F20" s="16"/>
      <c r="G20" s="21">
        <f t="shared" si="0"/>
        <v>0</v>
      </c>
    </row>
    <row r="21" spans="1:7" s="18" customFormat="1" ht="16.5" thickTop="1" thickBot="1">
      <c r="A21" s="13"/>
      <c r="B21" s="15">
        <v>2.7</v>
      </c>
      <c r="C21" s="20" t="s">
        <v>24</v>
      </c>
      <c r="D21" s="15" t="s">
        <v>9</v>
      </c>
      <c r="E21" s="11">
        <v>1</v>
      </c>
      <c r="F21" s="16"/>
      <c r="G21" s="21">
        <f t="shared" si="0"/>
        <v>0</v>
      </c>
    </row>
    <row r="22" spans="1:7" s="18" customFormat="1" ht="18.75" thickTop="1" thickBot="1">
      <c r="A22" s="13"/>
      <c r="B22" s="8" t="s">
        <v>25</v>
      </c>
      <c r="C22" s="9"/>
      <c r="D22" s="15"/>
      <c r="E22" s="23"/>
      <c r="F22" s="24"/>
      <c r="G22" s="17">
        <f>SUM(G23:G29)</f>
        <v>0</v>
      </c>
    </row>
    <row r="23" spans="1:7" s="18" customFormat="1" ht="46.5" thickTop="1" thickBot="1">
      <c r="A23" s="13"/>
      <c r="B23" s="25"/>
      <c r="C23" s="26" t="s">
        <v>26</v>
      </c>
      <c r="D23" s="25"/>
      <c r="E23" s="27"/>
      <c r="F23" s="28"/>
      <c r="G23" s="29"/>
    </row>
    <row r="24" spans="1:7" s="18" customFormat="1" ht="16.5" customHeight="1" thickTop="1" thickBot="1">
      <c r="A24" s="13"/>
      <c r="B24" s="15">
        <v>3.1</v>
      </c>
      <c r="C24" s="20" t="s">
        <v>27</v>
      </c>
      <c r="D24" s="15" t="s">
        <v>16</v>
      </c>
      <c r="E24" s="11">
        <v>185</v>
      </c>
      <c r="F24" s="24"/>
      <c r="G24" s="21">
        <f t="shared" ref="G24:G27" si="1">E24*F24</f>
        <v>0</v>
      </c>
    </row>
    <row r="25" spans="1:7" s="18" customFormat="1" ht="18.75" thickTop="1" thickBot="1">
      <c r="A25" s="13"/>
      <c r="B25" s="15">
        <v>3.2</v>
      </c>
      <c r="C25" s="30" t="s">
        <v>29</v>
      </c>
      <c r="D25" s="15" t="s">
        <v>13</v>
      </c>
      <c r="E25" s="11">
        <v>1</v>
      </c>
      <c r="F25" s="24"/>
      <c r="G25" s="21">
        <f t="shared" si="1"/>
        <v>0</v>
      </c>
    </row>
    <row r="26" spans="1:7" s="18" customFormat="1" ht="46.5" thickTop="1" thickBot="1">
      <c r="A26" s="13"/>
      <c r="B26" s="15">
        <v>3.3</v>
      </c>
      <c r="C26" s="20" t="s">
        <v>140</v>
      </c>
      <c r="D26" s="15" t="s">
        <v>30</v>
      </c>
      <c r="E26" s="11">
        <v>1</v>
      </c>
      <c r="F26" s="24"/>
      <c r="G26" s="21">
        <f t="shared" si="1"/>
        <v>0</v>
      </c>
    </row>
    <row r="27" spans="1:7" s="18" customFormat="1" ht="106.5" thickTop="1" thickBot="1">
      <c r="A27" s="13"/>
      <c r="B27" s="15">
        <v>3.4</v>
      </c>
      <c r="C27" s="20" t="s">
        <v>141</v>
      </c>
      <c r="D27" s="15" t="s">
        <v>30</v>
      </c>
      <c r="E27" s="11">
        <v>1</v>
      </c>
      <c r="F27" s="24"/>
      <c r="G27" s="21">
        <f t="shared" si="1"/>
        <v>0</v>
      </c>
    </row>
    <row r="28" spans="1:7" s="18" customFormat="1" ht="31.5" thickTop="1" thickBot="1">
      <c r="A28" s="13"/>
      <c r="B28" s="15">
        <v>3.5</v>
      </c>
      <c r="C28" s="20" t="s">
        <v>158</v>
      </c>
      <c r="D28" s="20" t="s">
        <v>9</v>
      </c>
      <c r="E28" s="11">
        <v>1</v>
      </c>
      <c r="F28" s="24"/>
      <c r="G28" s="21">
        <f>E28*F28</f>
        <v>0</v>
      </c>
    </row>
    <row r="29" spans="1:7" s="18" customFormat="1" ht="16.5" thickTop="1" thickBot="1">
      <c r="A29" s="13"/>
      <c r="B29" s="15">
        <v>3.6</v>
      </c>
      <c r="C29" s="20" t="s">
        <v>147</v>
      </c>
      <c r="D29" s="20" t="s">
        <v>9</v>
      </c>
      <c r="E29" s="11">
        <v>1</v>
      </c>
      <c r="F29" s="24"/>
      <c r="G29" s="21">
        <f>E29*F29</f>
        <v>0</v>
      </c>
    </row>
    <row r="30" spans="1:7" s="18" customFormat="1" ht="16.5" thickTop="1" thickBot="1">
      <c r="A30" s="13"/>
      <c r="B30" s="15"/>
      <c r="C30" s="31" t="s">
        <v>31</v>
      </c>
      <c r="D30" s="15"/>
      <c r="E30" s="32"/>
      <c r="F30" s="24"/>
      <c r="G30" s="33">
        <f>G9+G14+G22</f>
        <v>0</v>
      </c>
    </row>
    <row r="31" spans="1:7" s="18" customFormat="1" ht="16.5" thickTop="1" thickBot="1">
      <c r="A31" s="13"/>
      <c r="B31" s="15"/>
      <c r="C31" s="31" t="s">
        <v>32</v>
      </c>
      <c r="D31" s="15"/>
      <c r="E31" s="32"/>
      <c r="F31" s="24"/>
      <c r="G31" s="33">
        <f>G30</f>
        <v>0</v>
      </c>
    </row>
    <row r="32" spans="1:7" s="18" customFormat="1" ht="16.5" thickTop="1" thickBot="1">
      <c r="A32" s="13"/>
      <c r="B32" s="8" t="s">
        <v>33</v>
      </c>
      <c r="C32" s="9"/>
      <c r="D32" s="15"/>
      <c r="E32" s="32"/>
      <c r="F32" s="24"/>
      <c r="G32" s="34">
        <f>SUM(G38:G46)</f>
        <v>0</v>
      </c>
    </row>
    <row r="33" spans="1:7" s="18" customFormat="1" ht="16.5" thickTop="1" thickBot="1">
      <c r="A33" s="13"/>
      <c r="B33" s="35"/>
      <c r="C33" s="26" t="s">
        <v>34</v>
      </c>
      <c r="D33" s="25"/>
      <c r="E33" s="36"/>
      <c r="F33" s="28"/>
      <c r="G33" s="37"/>
    </row>
    <row r="34" spans="1:7" s="18" customFormat="1" ht="16.5" thickTop="1" thickBot="1">
      <c r="A34" s="13"/>
      <c r="B34" s="8"/>
      <c r="C34" s="38" t="s">
        <v>35</v>
      </c>
      <c r="D34" s="193"/>
      <c r="E34" s="194"/>
      <c r="F34" s="194"/>
      <c r="G34" s="195"/>
    </row>
    <row r="35" spans="1:7" s="18" customFormat="1" ht="16.5" thickTop="1" thickBot="1">
      <c r="A35" s="13"/>
      <c r="B35" s="8"/>
      <c r="C35" s="38" t="s">
        <v>36</v>
      </c>
      <c r="D35" s="184"/>
      <c r="E35" s="185"/>
      <c r="F35" s="185"/>
      <c r="G35" s="186"/>
    </row>
    <row r="36" spans="1:7" s="18" customFormat="1" ht="16.5" thickTop="1" thickBot="1">
      <c r="A36" s="13"/>
      <c r="B36" s="8"/>
      <c r="C36" s="38" t="s">
        <v>37</v>
      </c>
      <c r="D36" s="184"/>
      <c r="E36" s="185"/>
      <c r="F36" s="185"/>
      <c r="G36" s="186"/>
    </row>
    <row r="37" spans="1:7" s="18" customFormat="1" ht="31.5" thickTop="1" thickBot="1">
      <c r="A37" s="13"/>
      <c r="B37" s="35"/>
      <c r="C37" s="26" t="s">
        <v>38</v>
      </c>
      <c r="D37" s="39"/>
      <c r="E37" s="40"/>
      <c r="F37" s="41"/>
      <c r="G37" s="42"/>
    </row>
    <row r="38" spans="1:7" s="18" customFormat="1" ht="31.5" thickTop="1" thickBot="1">
      <c r="A38" s="13"/>
      <c r="B38" s="43">
        <v>4.0999999999999996</v>
      </c>
      <c r="C38" s="20" t="s">
        <v>39</v>
      </c>
      <c r="D38" s="15" t="s">
        <v>9</v>
      </c>
      <c r="E38" s="32">
        <v>1</v>
      </c>
      <c r="F38" s="24"/>
      <c r="G38" s="44">
        <f>F38*E38</f>
        <v>0</v>
      </c>
    </row>
    <row r="39" spans="1:7" s="18" customFormat="1" ht="31.5" thickTop="1" thickBot="1">
      <c r="A39" s="13"/>
      <c r="B39" s="43">
        <v>4.2</v>
      </c>
      <c r="C39" s="20" t="s">
        <v>40</v>
      </c>
      <c r="D39" s="15" t="s">
        <v>13</v>
      </c>
      <c r="E39" s="32">
        <v>6</v>
      </c>
      <c r="F39" s="24"/>
      <c r="G39" s="44">
        <f>F39*E39</f>
        <v>0</v>
      </c>
    </row>
    <row r="40" spans="1:7" s="18" customFormat="1" ht="61.5" thickTop="1" thickBot="1">
      <c r="A40" s="13"/>
      <c r="B40" s="45"/>
      <c r="C40" s="26" t="s">
        <v>189</v>
      </c>
      <c r="D40" s="25"/>
      <c r="E40" s="36"/>
      <c r="F40" s="28"/>
      <c r="G40" s="46"/>
    </row>
    <row r="41" spans="1:7" s="18" customFormat="1" ht="16.5" thickTop="1" thickBot="1">
      <c r="A41" s="13"/>
      <c r="B41" s="43">
        <v>4.3</v>
      </c>
      <c r="C41" s="20" t="s">
        <v>151</v>
      </c>
      <c r="D41" s="15" t="s">
        <v>13</v>
      </c>
      <c r="E41" s="32">
        <v>1</v>
      </c>
      <c r="F41" s="24"/>
      <c r="G41" s="44">
        <f t="shared" ref="G41:G46" si="2">F41*E41</f>
        <v>0</v>
      </c>
    </row>
    <row r="42" spans="1:7" s="18" customFormat="1" ht="16.5" thickTop="1" thickBot="1">
      <c r="A42" s="13"/>
      <c r="B42" s="43">
        <v>4.4000000000000004</v>
      </c>
      <c r="C42" s="20" t="s">
        <v>42</v>
      </c>
      <c r="D42" s="15" t="s">
        <v>9</v>
      </c>
      <c r="E42" s="32">
        <v>1</v>
      </c>
      <c r="F42" s="24"/>
      <c r="G42" s="44">
        <f t="shared" si="2"/>
        <v>0</v>
      </c>
    </row>
    <row r="43" spans="1:7" s="18" customFormat="1" ht="16.5" thickTop="1" thickBot="1">
      <c r="A43" s="13"/>
      <c r="B43" s="43">
        <v>4.5</v>
      </c>
      <c r="C43" s="20" t="s">
        <v>43</v>
      </c>
      <c r="D43" s="15" t="s">
        <v>13</v>
      </c>
      <c r="E43" s="32">
        <v>1</v>
      </c>
      <c r="F43" s="24"/>
      <c r="G43" s="44">
        <f t="shared" si="2"/>
        <v>0</v>
      </c>
    </row>
    <row r="44" spans="1:7" s="18" customFormat="1" ht="31.5" thickTop="1" thickBot="1">
      <c r="A44" s="13"/>
      <c r="B44" s="43">
        <v>4.5999999999999996</v>
      </c>
      <c r="C44" s="20" t="s">
        <v>44</v>
      </c>
      <c r="D44" s="15" t="s">
        <v>13</v>
      </c>
      <c r="E44" s="32">
        <v>1</v>
      </c>
      <c r="F44" s="24"/>
      <c r="G44" s="44">
        <f t="shared" si="2"/>
        <v>0</v>
      </c>
    </row>
    <row r="45" spans="1:7" s="18" customFormat="1" ht="31.5" thickTop="1" thickBot="1">
      <c r="A45" s="13"/>
      <c r="B45" s="43">
        <v>4.7</v>
      </c>
      <c r="C45" s="20" t="s">
        <v>160</v>
      </c>
      <c r="D45" s="15" t="s">
        <v>9</v>
      </c>
      <c r="E45" s="32">
        <v>1</v>
      </c>
      <c r="F45" s="24"/>
      <c r="G45" s="44">
        <f t="shared" si="2"/>
        <v>0</v>
      </c>
    </row>
    <row r="46" spans="1:7" s="18" customFormat="1" ht="16.5" thickTop="1" thickBot="1">
      <c r="A46" s="13"/>
      <c r="B46" s="43">
        <v>4.8</v>
      </c>
      <c r="C46" s="20" t="s">
        <v>45</v>
      </c>
      <c r="D46" s="15" t="s">
        <v>13</v>
      </c>
      <c r="E46" s="32">
        <v>5</v>
      </c>
      <c r="F46" s="24"/>
      <c r="G46" s="44">
        <f t="shared" si="2"/>
        <v>0</v>
      </c>
    </row>
    <row r="47" spans="1:7" s="18" customFormat="1" ht="16.5" thickTop="1" thickBot="1">
      <c r="A47" s="13"/>
      <c r="B47" s="8" t="s">
        <v>46</v>
      </c>
      <c r="C47" s="9"/>
      <c r="D47" s="15"/>
      <c r="E47" s="32"/>
      <c r="F47" s="24"/>
      <c r="G47" s="34">
        <f>SUM(G49:G56)</f>
        <v>0</v>
      </c>
    </row>
    <row r="48" spans="1:7" s="18" customFormat="1" ht="46.5" thickTop="1" thickBot="1">
      <c r="A48" s="13"/>
      <c r="B48" s="47"/>
      <c r="C48" s="48" t="s">
        <v>26</v>
      </c>
      <c r="D48" s="47"/>
      <c r="E48" s="49"/>
      <c r="F48" s="28"/>
      <c r="G48" s="29"/>
    </row>
    <row r="49" spans="1:12" s="18" customFormat="1" ht="16.5" thickTop="1" thickBot="1">
      <c r="A49" s="13"/>
      <c r="B49" s="15">
        <v>5.0999999999999996</v>
      </c>
      <c r="C49" s="51" t="s">
        <v>47</v>
      </c>
      <c r="D49" s="15" t="s">
        <v>13</v>
      </c>
      <c r="E49" s="16">
        <v>3</v>
      </c>
      <c r="F49" s="24"/>
      <c r="G49" s="21">
        <f t="shared" ref="G49:G56" si="3">E49*F49</f>
        <v>0</v>
      </c>
    </row>
    <row r="50" spans="1:12" s="18" customFormat="1" ht="16.5" thickTop="1" thickBot="1">
      <c r="A50" s="13"/>
      <c r="B50" s="163">
        <v>5.2</v>
      </c>
      <c r="C50" s="50" t="s">
        <v>50</v>
      </c>
      <c r="D50" s="15" t="s">
        <v>13</v>
      </c>
      <c r="E50" s="16">
        <v>6</v>
      </c>
      <c r="F50" s="24"/>
      <c r="G50" s="21">
        <f t="shared" si="3"/>
        <v>0</v>
      </c>
    </row>
    <row r="51" spans="1:12" s="18" customFormat="1" ht="16.5" thickTop="1" thickBot="1">
      <c r="A51" s="13"/>
      <c r="B51" s="15">
        <v>5.3</v>
      </c>
      <c r="C51" s="50" t="s">
        <v>51</v>
      </c>
      <c r="D51" s="15" t="s">
        <v>16</v>
      </c>
      <c r="E51" s="11">
        <v>595</v>
      </c>
      <c r="F51" s="24"/>
      <c r="G51" s="21">
        <f t="shared" si="3"/>
        <v>0</v>
      </c>
    </row>
    <row r="52" spans="1:12" s="54" customFormat="1" ht="18.75" thickTop="1" thickBot="1">
      <c r="A52" s="53"/>
      <c r="B52" s="163">
        <v>5.4</v>
      </c>
      <c r="C52" s="30" t="s">
        <v>52</v>
      </c>
      <c r="D52" s="15" t="s">
        <v>13</v>
      </c>
      <c r="E52" s="16">
        <v>1</v>
      </c>
      <c r="F52" s="24"/>
      <c r="G52" s="21">
        <f t="shared" si="3"/>
        <v>0</v>
      </c>
    </row>
    <row r="53" spans="1:12" s="54" customFormat="1" ht="18.75" thickTop="1" thickBot="1">
      <c r="A53" s="53"/>
      <c r="B53" s="15">
        <v>5.5</v>
      </c>
      <c r="C53" s="30" t="s">
        <v>53</v>
      </c>
      <c r="D53" s="15" t="s">
        <v>13</v>
      </c>
      <c r="E53" s="16">
        <v>5</v>
      </c>
      <c r="F53" s="24"/>
      <c r="G53" s="21">
        <f t="shared" si="3"/>
        <v>0</v>
      </c>
    </row>
    <row r="54" spans="1:12" s="54" customFormat="1" ht="16.5" thickTop="1" thickBot="1">
      <c r="A54" s="53"/>
      <c r="B54" s="163">
        <v>5.6</v>
      </c>
      <c r="C54" s="30" t="s">
        <v>54</v>
      </c>
      <c r="D54" s="15" t="s">
        <v>13</v>
      </c>
      <c r="E54" s="11">
        <v>3</v>
      </c>
      <c r="F54" s="24"/>
      <c r="G54" s="21">
        <f t="shared" si="3"/>
        <v>0</v>
      </c>
    </row>
    <row r="55" spans="1:12" s="18" customFormat="1" ht="16.5" thickTop="1" thickBot="1">
      <c r="A55" s="13"/>
      <c r="B55" s="15">
        <v>5.7</v>
      </c>
      <c r="C55" s="20" t="s">
        <v>57</v>
      </c>
      <c r="D55" s="15" t="s">
        <v>13</v>
      </c>
      <c r="E55" s="11">
        <v>5</v>
      </c>
      <c r="F55" s="24"/>
      <c r="G55" s="21">
        <f t="shared" si="3"/>
        <v>0</v>
      </c>
    </row>
    <row r="56" spans="1:12" s="18" customFormat="1" ht="31.5" thickTop="1" thickBot="1">
      <c r="A56" s="13"/>
      <c r="B56" s="163">
        <v>5.8</v>
      </c>
      <c r="C56" s="20" t="s">
        <v>139</v>
      </c>
      <c r="D56" s="15" t="s">
        <v>13</v>
      </c>
      <c r="E56" s="11">
        <v>3</v>
      </c>
      <c r="F56" s="24"/>
      <c r="G56" s="21">
        <f t="shared" si="3"/>
        <v>0</v>
      </c>
      <c r="I56"/>
      <c r="J56" s="56"/>
      <c r="K56" s="56"/>
      <c r="L56" s="56"/>
    </row>
    <row r="57" spans="1:12" s="18" customFormat="1" ht="46.5" thickTop="1" thickBot="1">
      <c r="A57" s="13"/>
      <c r="B57" s="57"/>
      <c r="C57" s="58" t="s">
        <v>58</v>
      </c>
      <c r="D57" s="25"/>
      <c r="E57" s="27"/>
      <c r="F57" s="28"/>
      <c r="G57" s="29"/>
      <c r="I57" s="59"/>
      <c r="J57" s="56"/>
      <c r="K57" s="56"/>
      <c r="L57" s="56"/>
    </row>
    <row r="58" spans="1:12" s="18" customFormat="1" ht="16.5" thickTop="1" thickBot="1">
      <c r="A58" s="13"/>
      <c r="B58" s="163">
        <v>5.9</v>
      </c>
      <c r="C58" s="51" t="s">
        <v>59</v>
      </c>
      <c r="D58" s="15" t="s">
        <v>30</v>
      </c>
      <c r="E58" s="11">
        <v>1</v>
      </c>
      <c r="F58" s="24"/>
      <c r="G58" s="21"/>
      <c r="I58" s="59"/>
      <c r="J58" s="56"/>
      <c r="K58" s="56"/>
      <c r="L58" s="56"/>
    </row>
    <row r="59" spans="1:12" s="18" customFormat="1" ht="16.5" thickTop="1" thickBot="1">
      <c r="A59" s="13"/>
      <c r="B59" s="52"/>
      <c r="C59" s="31" t="s">
        <v>31</v>
      </c>
      <c r="D59" s="15"/>
      <c r="E59" s="11"/>
      <c r="F59" s="24"/>
      <c r="G59" s="21">
        <f>G32+G47</f>
        <v>0</v>
      </c>
      <c r="I59" s="59"/>
      <c r="J59" s="56"/>
      <c r="K59" s="56"/>
      <c r="L59" s="56"/>
    </row>
    <row r="60" spans="1:12" s="18" customFormat="1" ht="16.5" thickTop="1" thickBot="1">
      <c r="A60" s="13"/>
      <c r="B60" s="52"/>
      <c r="C60" s="31" t="s">
        <v>32</v>
      </c>
      <c r="D60" s="15"/>
      <c r="E60" s="11"/>
      <c r="F60" s="24"/>
      <c r="G60" s="21">
        <f>G59</f>
        <v>0</v>
      </c>
      <c r="I60" s="59"/>
      <c r="J60" s="56"/>
      <c r="K60" s="56"/>
      <c r="L60" s="56"/>
    </row>
    <row r="61" spans="1:12" s="18" customFormat="1" ht="16.5" thickTop="1" thickBot="1">
      <c r="A61" s="13"/>
      <c r="B61" s="8" t="s">
        <v>60</v>
      </c>
      <c r="C61" s="51"/>
      <c r="D61" s="15"/>
      <c r="E61" s="11"/>
      <c r="F61" s="24"/>
      <c r="G61" s="34">
        <f>SUM(G63:G64)</f>
        <v>0</v>
      </c>
      <c r="I61" s="59"/>
      <c r="J61" s="56"/>
      <c r="K61" s="56"/>
      <c r="L61" s="56"/>
    </row>
    <row r="62" spans="1:12" s="18" customFormat="1" ht="61.5" thickTop="1" thickBot="1">
      <c r="A62" s="13"/>
      <c r="B62" s="25"/>
      <c r="C62" s="58" t="s">
        <v>61</v>
      </c>
      <c r="D62" s="25"/>
      <c r="E62" s="27"/>
      <c r="F62" s="28"/>
      <c r="G62" s="29"/>
      <c r="I62" s="59"/>
      <c r="J62" s="56"/>
      <c r="K62" s="56"/>
      <c r="L62" s="56"/>
    </row>
    <row r="63" spans="1:12" s="18" customFormat="1" ht="61.5" thickTop="1" thickBot="1">
      <c r="A63" s="13"/>
      <c r="B63" s="15">
        <v>6.1</v>
      </c>
      <c r="C63" s="51" t="s">
        <v>62</v>
      </c>
      <c r="D63" s="15" t="s">
        <v>13</v>
      </c>
      <c r="E63" s="11">
        <v>3</v>
      </c>
      <c r="F63" s="24"/>
      <c r="G63" s="21">
        <f>E63*F63</f>
        <v>0</v>
      </c>
      <c r="I63" s="59"/>
      <c r="J63" s="56"/>
      <c r="K63" s="56"/>
      <c r="L63" s="56"/>
    </row>
    <row r="64" spans="1:12" s="18" customFormat="1" ht="33.75" thickTop="1" thickBot="1">
      <c r="A64" s="13"/>
      <c r="B64" s="15">
        <v>6.2</v>
      </c>
      <c r="C64" s="55" t="s">
        <v>63</v>
      </c>
      <c r="D64" s="15" t="s">
        <v>13</v>
      </c>
      <c r="E64" s="11">
        <v>10</v>
      </c>
      <c r="F64" s="24"/>
      <c r="G64" s="21">
        <f>E64*F64</f>
        <v>0</v>
      </c>
      <c r="I64"/>
      <c r="J64" s="56"/>
      <c r="K64" s="56"/>
      <c r="L64" s="56"/>
    </row>
    <row r="65" spans="1:12" s="18" customFormat="1" ht="16.5" thickTop="1" thickBot="1">
      <c r="A65" s="13"/>
      <c r="B65" s="15">
        <v>6.3</v>
      </c>
      <c r="C65" s="55" t="s">
        <v>64</v>
      </c>
      <c r="D65" s="15" t="s">
        <v>13</v>
      </c>
      <c r="E65" s="11">
        <v>1</v>
      </c>
      <c r="F65" s="24"/>
      <c r="G65" s="21"/>
      <c r="I65"/>
      <c r="J65" s="56"/>
      <c r="K65" s="56"/>
      <c r="L65" s="56"/>
    </row>
    <row r="66" spans="1:12" s="18" customFormat="1" ht="16.5" thickTop="1" thickBot="1">
      <c r="A66" s="13"/>
      <c r="B66" s="8" t="s">
        <v>65</v>
      </c>
      <c r="C66" s="9" t="s">
        <v>66</v>
      </c>
      <c r="D66" s="15"/>
      <c r="E66" s="11"/>
      <c r="F66" s="24"/>
      <c r="G66" s="34">
        <f>G73+SUM(G92:G95)+G97</f>
        <v>0</v>
      </c>
    </row>
    <row r="67" spans="1:12" s="18" customFormat="1" ht="31.5" thickTop="1" thickBot="1">
      <c r="A67" s="13"/>
      <c r="B67" s="35"/>
      <c r="C67" s="155" t="s">
        <v>143</v>
      </c>
      <c r="D67" s="15"/>
      <c r="E67" s="27"/>
      <c r="F67" s="28"/>
      <c r="G67" s="37"/>
    </row>
    <row r="68" spans="1:12" s="18" customFormat="1" ht="16.5" thickTop="1" thickBot="1">
      <c r="A68" s="13"/>
      <c r="B68" s="15"/>
      <c r="C68" s="156" t="s">
        <v>144</v>
      </c>
      <c r="D68" s="60"/>
      <c r="E68" s="61"/>
      <c r="F68" s="61"/>
      <c r="G68" s="62"/>
    </row>
    <row r="69" spans="1:12" s="18" customFormat="1" ht="16.5" thickTop="1" thickBot="1">
      <c r="A69" s="13"/>
      <c r="B69" s="15"/>
      <c r="C69" s="156" t="s">
        <v>67</v>
      </c>
      <c r="D69" s="184"/>
      <c r="E69" s="185"/>
      <c r="F69" s="185"/>
      <c r="G69" s="186"/>
    </row>
    <row r="70" spans="1:12" s="18" customFormat="1" ht="16.5" thickTop="1" thickBot="1">
      <c r="A70" s="13"/>
      <c r="B70" s="15"/>
      <c r="C70" s="156" t="s">
        <v>68</v>
      </c>
      <c r="D70" s="63"/>
      <c r="E70" s="187" t="s">
        <v>69</v>
      </c>
      <c r="F70" s="188"/>
      <c r="G70" s="64"/>
    </row>
    <row r="71" spans="1:12" s="18" customFormat="1" ht="31.5" thickTop="1" thickBot="1">
      <c r="A71" s="13"/>
      <c r="B71" s="25"/>
      <c r="C71" s="155" t="s">
        <v>70</v>
      </c>
      <c r="D71" s="25"/>
      <c r="E71" s="65"/>
      <c r="F71" s="41"/>
      <c r="G71" s="29"/>
    </row>
    <row r="72" spans="1:12" s="18" customFormat="1" ht="16.5" thickTop="1" thickBot="1">
      <c r="A72" s="13"/>
      <c r="B72" s="15"/>
      <c r="C72" s="9" t="s">
        <v>71</v>
      </c>
      <c r="D72" s="15"/>
      <c r="E72" s="23"/>
      <c r="F72" s="24"/>
      <c r="G72" s="21"/>
    </row>
    <row r="73" spans="1:12" s="18" customFormat="1" ht="61.5" thickTop="1" thickBot="1">
      <c r="A73" s="13"/>
      <c r="B73" s="15">
        <v>7.1</v>
      </c>
      <c r="C73" s="50" t="s">
        <v>145</v>
      </c>
      <c r="D73" s="15"/>
      <c r="E73" s="11" t="s">
        <v>13</v>
      </c>
      <c r="F73" s="24">
        <v>1</v>
      </c>
      <c r="G73" s="21"/>
    </row>
    <row r="74" spans="1:12" s="18" customFormat="1" ht="16.5" thickTop="1" thickBot="1">
      <c r="A74" s="13"/>
      <c r="B74" s="15"/>
      <c r="C74" s="157" t="s">
        <v>72</v>
      </c>
      <c r="D74" s="15"/>
      <c r="E74" s="66"/>
      <c r="F74" s="67"/>
      <c r="G74" s="21"/>
    </row>
    <row r="75" spans="1:12" s="18" customFormat="1" ht="16.5" thickTop="1" thickBot="1">
      <c r="A75" s="13"/>
      <c r="B75" s="15"/>
      <c r="C75" s="158" t="s">
        <v>73</v>
      </c>
      <c r="D75" s="15" t="s">
        <v>74</v>
      </c>
      <c r="E75" s="95">
        <v>1082</v>
      </c>
      <c r="F75" s="68"/>
      <c r="G75" s="21"/>
    </row>
    <row r="76" spans="1:12" s="18" customFormat="1" ht="16.5" thickTop="1" thickBot="1">
      <c r="A76" s="13"/>
      <c r="B76" s="15"/>
      <c r="C76" s="158" t="s">
        <v>75</v>
      </c>
      <c r="D76" s="15" t="s">
        <v>76</v>
      </c>
      <c r="E76" s="94">
        <v>1.5</v>
      </c>
      <c r="F76" s="70"/>
      <c r="G76" s="21"/>
    </row>
    <row r="77" spans="1:12" s="18" customFormat="1" ht="16.5" thickTop="1" thickBot="1">
      <c r="A77" s="13"/>
      <c r="B77" s="15"/>
      <c r="C77" s="158" t="s">
        <v>77</v>
      </c>
      <c r="D77" s="15" t="s">
        <v>16</v>
      </c>
      <c r="E77" s="71">
        <v>45</v>
      </c>
      <c r="F77" s="166" t="s">
        <v>111</v>
      </c>
      <c r="G77" s="21"/>
    </row>
    <row r="78" spans="1:12" s="18" customFormat="1" ht="16.5" thickTop="1" thickBot="1">
      <c r="A78" s="13"/>
      <c r="B78" s="15"/>
      <c r="C78" s="158" t="s">
        <v>78</v>
      </c>
      <c r="D78" s="15" t="s">
        <v>79</v>
      </c>
      <c r="E78" s="187" t="s">
        <v>80</v>
      </c>
      <c r="F78" s="189"/>
      <c r="G78" s="21"/>
    </row>
    <row r="79" spans="1:12" ht="16.5" thickTop="1" thickBot="1">
      <c r="B79" s="15"/>
      <c r="C79" s="158" t="s">
        <v>81</v>
      </c>
      <c r="D79" s="15" t="s">
        <v>16</v>
      </c>
      <c r="E79" s="72">
        <v>30</v>
      </c>
      <c r="F79" s="165" t="s">
        <v>111</v>
      </c>
      <c r="G79" s="21"/>
    </row>
    <row r="80" spans="1:12" ht="16.5" thickTop="1" thickBot="1">
      <c r="B80" s="15"/>
      <c r="C80" s="158" t="s">
        <v>82</v>
      </c>
      <c r="D80" s="15" t="s">
        <v>74</v>
      </c>
      <c r="E80" s="73">
        <v>1100</v>
      </c>
      <c r="F80" s="74"/>
      <c r="G80" s="21"/>
    </row>
    <row r="81" spans="1:7" ht="16.5" thickTop="1" thickBot="1">
      <c r="B81" s="15"/>
      <c r="C81" s="157" t="s">
        <v>83</v>
      </c>
      <c r="D81" s="15"/>
      <c r="E81" s="75"/>
      <c r="F81" s="76"/>
      <c r="G81" s="21"/>
    </row>
    <row r="82" spans="1:7" ht="16.5" thickTop="1" thickBot="1">
      <c r="A82" s="77"/>
      <c r="B82" s="15"/>
      <c r="C82" s="158" t="s">
        <v>84</v>
      </c>
      <c r="D82" s="20" t="s">
        <v>85</v>
      </c>
      <c r="E82" s="75"/>
      <c r="F82" s="76"/>
      <c r="G82" s="21"/>
    </row>
    <row r="83" spans="1:7" ht="16.5" thickTop="1" thickBot="1">
      <c r="B83" s="15"/>
      <c r="C83" s="156" t="s">
        <v>86</v>
      </c>
      <c r="D83" s="20" t="s">
        <v>76</v>
      </c>
      <c r="E83" s="75"/>
      <c r="F83" s="76"/>
      <c r="G83" s="21"/>
    </row>
    <row r="84" spans="1:7" ht="16.5" thickTop="1" thickBot="1">
      <c r="B84" s="15"/>
      <c r="C84" s="156" t="s">
        <v>87</v>
      </c>
      <c r="D84" s="20" t="s">
        <v>76</v>
      </c>
      <c r="E84" s="75"/>
      <c r="F84" s="76"/>
      <c r="G84" s="21"/>
    </row>
    <row r="85" spans="1:7" ht="16.5" thickTop="1" thickBot="1">
      <c r="B85" s="15"/>
      <c r="C85" s="156" t="s">
        <v>88</v>
      </c>
      <c r="D85" s="20" t="s">
        <v>76</v>
      </c>
      <c r="E85" s="75"/>
      <c r="F85" s="76"/>
      <c r="G85" s="21"/>
    </row>
    <row r="86" spans="1:7" ht="16.5" thickTop="1" thickBot="1">
      <c r="B86" s="15"/>
      <c r="C86" s="156" t="s">
        <v>89</v>
      </c>
      <c r="D86" s="20" t="s">
        <v>76</v>
      </c>
      <c r="E86" s="75"/>
      <c r="F86" s="76"/>
      <c r="G86" s="21"/>
    </row>
    <row r="87" spans="1:7" ht="16.5" thickTop="1" thickBot="1">
      <c r="B87" s="15"/>
      <c r="C87" s="156" t="s">
        <v>90</v>
      </c>
      <c r="D87" s="20" t="s">
        <v>91</v>
      </c>
      <c r="E87" s="75"/>
      <c r="F87" s="76"/>
      <c r="G87" s="21"/>
    </row>
    <row r="88" spans="1:7" ht="16.5" thickTop="1" thickBot="1">
      <c r="B88" s="15"/>
      <c r="C88" s="156" t="s">
        <v>92</v>
      </c>
      <c r="D88" s="20" t="s">
        <v>93</v>
      </c>
      <c r="E88" s="75"/>
      <c r="F88" s="76"/>
      <c r="G88" s="21"/>
    </row>
    <row r="89" spans="1:7" ht="16.5" thickTop="1" thickBot="1">
      <c r="B89" s="15"/>
      <c r="C89" s="156" t="s">
        <v>94</v>
      </c>
      <c r="D89" s="20" t="s">
        <v>93</v>
      </c>
      <c r="E89" s="75"/>
      <c r="F89" s="76"/>
      <c r="G89" s="21"/>
    </row>
    <row r="90" spans="1:7" ht="16.5" thickTop="1" thickBot="1">
      <c r="B90" s="15"/>
      <c r="C90" s="156" t="s">
        <v>95</v>
      </c>
      <c r="D90" s="20" t="s">
        <v>13</v>
      </c>
      <c r="E90" s="75"/>
      <c r="F90" s="76"/>
      <c r="G90" s="21"/>
    </row>
    <row r="91" spans="1:7" ht="31.5" thickTop="1" thickBot="1">
      <c r="B91" s="25">
        <v>7.2</v>
      </c>
      <c r="C91" s="164" t="s">
        <v>152</v>
      </c>
      <c r="D91" s="26"/>
      <c r="E91" s="27"/>
      <c r="F91" s="28"/>
      <c r="G91" s="29"/>
    </row>
    <row r="92" spans="1:7" ht="31.5" thickTop="1" thickBot="1">
      <c r="B92" s="15" t="s">
        <v>153</v>
      </c>
      <c r="C92" s="159" t="s">
        <v>154</v>
      </c>
      <c r="D92" s="20" t="s">
        <v>13</v>
      </c>
      <c r="E92" s="11">
        <v>1</v>
      </c>
      <c r="F92" s="24"/>
      <c r="G92" s="21">
        <f>E92*F92</f>
        <v>0</v>
      </c>
    </row>
    <row r="93" spans="1:7" ht="31.5" thickTop="1" thickBot="1">
      <c r="B93" s="15" t="s">
        <v>155</v>
      </c>
      <c r="C93" s="20" t="s">
        <v>156</v>
      </c>
      <c r="D93" s="20" t="s">
        <v>9</v>
      </c>
      <c r="E93" s="11">
        <v>1</v>
      </c>
      <c r="F93" s="24"/>
      <c r="G93" s="21">
        <f>E93*F93</f>
        <v>0</v>
      </c>
    </row>
    <row r="94" spans="1:7" ht="31.5" thickTop="1" thickBot="1">
      <c r="B94" s="15" t="s">
        <v>157</v>
      </c>
      <c r="C94" s="20" t="s">
        <v>158</v>
      </c>
      <c r="D94" s="20" t="s">
        <v>9</v>
      </c>
      <c r="E94" s="11">
        <v>1</v>
      </c>
      <c r="F94" s="24"/>
      <c r="G94" s="21">
        <f t="shared" ref="G94:G95" si="4">E94*F94</f>
        <v>0</v>
      </c>
    </row>
    <row r="95" spans="1:7" ht="16.5" thickTop="1" thickBot="1">
      <c r="B95" s="15" t="s">
        <v>159</v>
      </c>
      <c r="C95" s="20" t="s">
        <v>147</v>
      </c>
      <c r="D95" s="20" t="s">
        <v>9</v>
      </c>
      <c r="E95" s="11">
        <v>1</v>
      </c>
      <c r="F95" s="24"/>
      <c r="G95" s="21">
        <f t="shared" si="4"/>
        <v>0</v>
      </c>
    </row>
    <row r="96" spans="1:7" ht="16.5" thickTop="1" thickBot="1">
      <c r="B96" s="15"/>
      <c r="C96" s="160" t="s">
        <v>96</v>
      </c>
      <c r="D96" s="20"/>
      <c r="E96" s="23"/>
      <c r="F96" s="24"/>
      <c r="G96" s="21"/>
    </row>
    <row r="97" spans="2:7" ht="46.5" thickTop="1" thickBot="1">
      <c r="B97" s="15">
        <v>7.3</v>
      </c>
      <c r="C97" s="161" t="s">
        <v>142</v>
      </c>
      <c r="D97" s="20" t="s">
        <v>13</v>
      </c>
      <c r="E97" s="11">
        <v>1</v>
      </c>
      <c r="F97" s="24"/>
      <c r="G97" s="21">
        <f>F97</f>
        <v>0</v>
      </c>
    </row>
    <row r="98" spans="2:7" ht="16.5" thickTop="1" thickBot="1">
      <c r="B98" s="15"/>
      <c r="C98" s="162" t="s">
        <v>83</v>
      </c>
      <c r="D98" s="20"/>
      <c r="E98" s="23"/>
      <c r="F98" s="24"/>
      <c r="G98" s="21"/>
    </row>
    <row r="99" spans="2:7" ht="16.5" thickTop="1" thickBot="1">
      <c r="B99" s="15"/>
      <c r="C99" s="158" t="s">
        <v>97</v>
      </c>
      <c r="D99" s="20"/>
      <c r="E99" s="190"/>
      <c r="F99" s="191"/>
      <c r="G99" s="21"/>
    </row>
    <row r="100" spans="2:7" ht="16.5" thickTop="1" thickBot="1">
      <c r="B100" s="15"/>
      <c r="C100" s="158" t="s">
        <v>98</v>
      </c>
      <c r="D100" s="20" t="s">
        <v>99</v>
      </c>
      <c r="E100" s="182"/>
      <c r="F100" s="183"/>
      <c r="G100" s="21"/>
    </row>
    <row r="101" spans="2:7" ht="16.5" thickTop="1" thickBot="1">
      <c r="B101" s="15"/>
      <c r="C101" s="158" t="s">
        <v>100</v>
      </c>
      <c r="D101" s="20" t="s">
        <v>101</v>
      </c>
      <c r="E101" s="182"/>
      <c r="F101" s="183"/>
      <c r="G101" s="21"/>
    </row>
    <row r="102" spans="2:7" ht="16.5" thickTop="1" thickBot="1">
      <c r="B102" s="15"/>
      <c r="C102" s="158" t="s">
        <v>102</v>
      </c>
      <c r="D102" s="20" t="s">
        <v>103</v>
      </c>
      <c r="E102" s="182"/>
      <c r="F102" s="183"/>
      <c r="G102" s="21"/>
    </row>
    <row r="103" spans="2:7" ht="16.5" thickTop="1" thickBot="1">
      <c r="B103" s="15"/>
      <c r="C103" s="156" t="s">
        <v>104</v>
      </c>
      <c r="D103" s="20"/>
      <c r="E103" s="182"/>
      <c r="F103" s="183"/>
      <c r="G103" s="21"/>
    </row>
    <row r="104" spans="2:7" ht="16.5" thickTop="1" thickBot="1">
      <c r="B104" s="15"/>
      <c r="C104" s="162" t="s">
        <v>105</v>
      </c>
      <c r="D104" s="20"/>
      <c r="E104" s="78"/>
      <c r="F104" s="79"/>
      <c r="G104" s="80"/>
    </row>
    <row r="105" spans="2:7" ht="16.5" thickTop="1" thickBot="1">
      <c r="B105" s="15"/>
      <c r="C105" s="38"/>
      <c r="D105" s="20"/>
      <c r="E105" s="78"/>
      <c r="F105" s="79"/>
      <c r="G105" s="80"/>
    </row>
    <row r="106" spans="2:7" ht="16.5" thickTop="1" thickBot="1">
      <c r="B106" s="81"/>
      <c r="C106" s="81" t="s">
        <v>106</v>
      </c>
      <c r="D106" s="81"/>
      <c r="E106" s="82"/>
      <c r="F106" s="82"/>
      <c r="G106" s="83">
        <f>G9+G14+G22+G32+G47+G61+G66</f>
        <v>0</v>
      </c>
    </row>
    <row r="107" spans="2:7" ht="16.5" thickTop="1" thickBot="1">
      <c r="B107" s="81"/>
      <c r="C107" s="81" t="s">
        <v>107</v>
      </c>
      <c r="D107" s="81"/>
      <c r="E107" s="81"/>
      <c r="F107" s="81"/>
      <c r="G107" s="84">
        <f>G106*0.1</f>
        <v>0</v>
      </c>
    </row>
    <row r="108" spans="2:7" ht="16.5" thickTop="1" thickBot="1">
      <c r="B108" s="81"/>
      <c r="C108" s="81" t="s">
        <v>108</v>
      </c>
      <c r="D108" s="81"/>
      <c r="E108" s="81"/>
      <c r="F108" s="81"/>
      <c r="G108" s="84">
        <f>G107*0.16</f>
        <v>0</v>
      </c>
    </row>
    <row r="109" spans="2:7" ht="16.5" thickTop="1" thickBot="1">
      <c r="B109" s="81"/>
      <c r="C109" s="81" t="s">
        <v>109</v>
      </c>
      <c r="D109" s="81"/>
      <c r="E109" s="81"/>
      <c r="F109" s="81"/>
      <c r="G109" s="83">
        <f>G108+G107+G106</f>
        <v>0</v>
      </c>
    </row>
    <row r="110" spans="2:7" ht="15.75" thickTop="1">
      <c r="B110" s="85"/>
      <c r="C110" s="77"/>
      <c r="D110" s="77"/>
      <c r="E110" s="77"/>
      <c r="F110" s="86"/>
      <c r="G110" s="77"/>
    </row>
    <row r="111" spans="2:7">
      <c r="B111" s="87"/>
      <c r="C111" s="4"/>
    </row>
    <row r="112" spans="2:7">
      <c r="B112" s="87"/>
      <c r="C112" s="4"/>
      <c r="D112" s="1"/>
      <c r="E112" s="1"/>
      <c r="F112" s="1"/>
      <c r="G112" s="1"/>
    </row>
    <row r="113" spans="1:7" s="3" customFormat="1" ht="14.25">
      <c r="A113" s="1"/>
      <c r="B113" s="88"/>
      <c r="C113" s="89"/>
      <c r="D113" s="1"/>
      <c r="E113" s="1"/>
      <c r="F113" s="1"/>
      <c r="G113" s="1"/>
    </row>
    <row r="114" spans="1:7" s="3" customFormat="1" ht="14.25">
      <c r="A114" s="1"/>
      <c r="B114" s="88"/>
      <c r="C114" s="89"/>
      <c r="F114" s="4"/>
    </row>
    <row r="115" spans="1:7" s="3" customFormat="1" ht="14.25">
      <c r="A115" s="1"/>
      <c r="B115" s="88"/>
      <c r="C115" s="89"/>
      <c r="F115" s="4"/>
    </row>
    <row r="116" spans="1:7" s="3" customFormat="1" ht="14.25">
      <c r="A116" s="1"/>
      <c r="B116" s="88"/>
      <c r="C116" s="89"/>
      <c r="F116" s="4"/>
    </row>
    <row r="117" spans="1:7">
      <c r="C117" s="90"/>
    </row>
    <row r="118" spans="1:7" s="3" customFormat="1" ht="14.25">
      <c r="A118" s="1"/>
      <c r="B118" s="88"/>
      <c r="C118" s="91"/>
      <c r="F118" s="4"/>
    </row>
    <row r="119" spans="1:7">
      <c r="C119" s="92"/>
    </row>
    <row r="120" spans="1:7">
      <c r="C120" s="93"/>
    </row>
    <row r="121" spans="1:7">
      <c r="C121" s="93"/>
    </row>
    <row r="123" spans="1:7">
      <c r="C123" s="89"/>
    </row>
  </sheetData>
  <mergeCells count="14">
    <mergeCell ref="D36:G36"/>
    <mergeCell ref="B2:G2"/>
    <mergeCell ref="B3:G3"/>
    <mergeCell ref="B5:G5"/>
    <mergeCell ref="D34:G34"/>
    <mergeCell ref="D35:G35"/>
    <mergeCell ref="E101:F101"/>
    <mergeCell ref="E102:F102"/>
    <mergeCell ref="E103:F103"/>
    <mergeCell ref="D69:G69"/>
    <mergeCell ref="E70:F70"/>
    <mergeCell ref="E78:F78"/>
    <mergeCell ref="E99:F99"/>
    <mergeCell ref="E100:F100"/>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30" max="16383" man="1"/>
    <brk id="5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sheetPr>
  <dimension ref="A1:L124"/>
  <sheetViews>
    <sheetView view="pageBreakPreview" zoomScale="90" zoomScaleNormal="100" zoomScaleSheetLayoutView="90" workbookViewId="0">
      <selection activeCell="C37" sqref="C37"/>
    </sheetView>
  </sheetViews>
  <sheetFormatPr defaultRowHeight="15"/>
  <cols>
    <col min="1" max="1" width="2" style="1" customWidth="1"/>
    <col min="2" max="2" width="9.42578125" style="88" customWidth="1"/>
    <col min="3" max="3" width="88.14062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1" spans="1:7" ht="7.5" customHeight="1"/>
    <row r="2" spans="1:7" ht="20.25">
      <c r="B2" s="180" t="s">
        <v>0</v>
      </c>
      <c r="C2" s="180"/>
      <c r="D2" s="180"/>
      <c r="E2" s="180"/>
      <c r="F2" s="180"/>
      <c r="G2" s="180"/>
    </row>
    <row r="3" spans="1:7" ht="18" customHeight="1">
      <c r="B3" s="181" t="s">
        <v>177</v>
      </c>
      <c r="C3" s="181"/>
      <c r="D3" s="181"/>
      <c r="E3" s="181"/>
      <c r="F3" s="181"/>
      <c r="G3" s="181"/>
    </row>
    <row r="4" spans="1:7" ht="17.25" customHeight="1">
      <c r="B4" s="2"/>
      <c r="D4" s="4"/>
    </row>
    <row r="5" spans="1:7" ht="21.75" thickBot="1">
      <c r="B5" s="192" t="s">
        <v>176</v>
      </c>
      <c r="C5" s="192"/>
      <c r="D5" s="192"/>
      <c r="E5" s="192"/>
      <c r="F5" s="192"/>
      <c r="G5" s="192"/>
    </row>
    <row r="6" spans="1:7" ht="16.5" thickTop="1" thickBot="1">
      <c r="B6" s="5" t="s">
        <v>181</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76.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f>ROUNDUP(2*(E24+E50+E51)/10000,1)</f>
        <v>0.1</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3</v>
      </c>
      <c r="F15" s="16"/>
      <c r="G15" s="21">
        <f t="shared" ref="G15:G21" si="0">E15*F15</f>
        <v>0</v>
      </c>
    </row>
    <row r="16" spans="1:7" s="18" customFormat="1" ht="31.5" thickTop="1" thickBot="1">
      <c r="A16" s="13"/>
      <c r="B16" s="15">
        <v>2.2000000000000002</v>
      </c>
      <c r="C16" s="20" t="s">
        <v>18</v>
      </c>
      <c r="D16" s="15" t="s">
        <v>16</v>
      </c>
      <c r="E16" s="11">
        <v>94.5</v>
      </c>
      <c r="F16" s="16"/>
      <c r="G16" s="21">
        <f t="shared" si="0"/>
        <v>0</v>
      </c>
    </row>
    <row r="17" spans="1:7" s="18" customFormat="1" ht="31.5" thickTop="1" thickBot="1">
      <c r="A17" s="13"/>
      <c r="B17" s="15">
        <v>2.2999999999999998</v>
      </c>
      <c r="C17" s="20" t="s">
        <v>19</v>
      </c>
      <c r="D17" s="15" t="s">
        <v>16</v>
      </c>
      <c r="E17" s="11">
        <v>10.5</v>
      </c>
      <c r="F17" s="16"/>
      <c r="G17" s="21">
        <f t="shared" si="0"/>
        <v>0</v>
      </c>
    </row>
    <row r="18" spans="1:7" s="18" customFormat="1" ht="31.5" thickTop="1" thickBot="1">
      <c r="A18" s="13"/>
      <c r="B18" s="15">
        <v>2.4</v>
      </c>
      <c r="C18" s="20" t="s">
        <v>20</v>
      </c>
      <c r="D18" s="15" t="s">
        <v>21</v>
      </c>
      <c r="E18" s="11">
        <v>0.94499999999999995</v>
      </c>
      <c r="F18" s="16"/>
      <c r="G18" s="21">
        <f t="shared" si="0"/>
        <v>0</v>
      </c>
    </row>
    <row r="19" spans="1:7" s="18" customFormat="1" ht="31.5" thickTop="1" thickBot="1">
      <c r="A19" s="13"/>
      <c r="B19" s="15">
        <v>2.5</v>
      </c>
      <c r="C19" s="20" t="s">
        <v>22</v>
      </c>
      <c r="D19" s="15" t="s">
        <v>21</v>
      </c>
      <c r="E19" s="11">
        <v>0.94499999999999995</v>
      </c>
      <c r="F19" s="16"/>
      <c r="G19" s="21">
        <f t="shared" si="0"/>
        <v>0</v>
      </c>
    </row>
    <row r="20" spans="1:7" s="18" customFormat="1" ht="46.5" thickTop="1" thickBot="1">
      <c r="A20" s="13"/>
      <c r="B20" s="15">
        <v>2.6</v>
      </c>
      <c r="C20" s="20" t="s">
        <v>168</v>
      </c>
      <c r="D20" s="15" t="s">
        <v>16</v>
      </c>
      <c r="E20" s="11">
        <v>94.5</v>
      </c>
      <c r="F20" s="16"/>
      <c r="G20" s="21">
        <f t="shared" si="0"/>
        <v>0</v>
      </c>
    </row>
    <row r="21" spans="1:7" s="18" customFormat="1" ht="16.5" thickTop="1" thickBot="1">
      <c r="A21" s="13"/>
      <c r="B21" s="15">
        <v>2.7</v>
      </c>
      <c r="C21" s="20" t="s">
        <v>24</v>
      </c>
      <c r="D21" s="15" t="s">
        <v>9</v>
      </c>
      <c r="E21" s="11">
        <v>1</v>
      </c>
      <c r="F21" s="16"/>
      <c r="G21" s="21">
        <f t="shared" si="0"/>
        <v>0</v>
      </c>
    </row>
    <row r="22" spans="1:7" s="18" customFormat="1" ht="18.75" thickTop="1" thickBot="1">
      <c r="A22" s="13"/>
      <c r="B22" s="8" t="s">
        <v>25</v>
      </c>
      <c r="C22" s="9"/>
      <c r="D22" s="15"/>
      <c r="E22" s="23"/>
      <c r="F22" s="24"/>
      <c r="G22" s="17">
        <f>SUM(G23:G29)</f>
        <v>0</v>
      </c>
    </row>
    <row r="23" spans="1:7" s="18" customFormat="1" ht="46.5" thickTop="1" thickBot="1">
      <c r="A23" s="13"/>
      <c r="B23" s="25"/>
      <c r="C23" s="26" t="s">
        <v>26</v>
      </c>
      <c r="D23" s="25"/>
      <c r="E23" s="27"/>
      <c r="F23" s="28"/>
      <c r="G23" s="29"/>
    </row>
    <row r="24" spans="1:7" s="18" customFormat="1" ht="16.5" customHeight="1" thickTop="1" thickBot="1">
      <c r="A24" s="13"/>
      <c r="B24" s="15">
        <v>3.1</v>
      </c>
      <c r="C24" s="20" t="s">
        <v>27</v>
      </c>
      <c r="D24" s="15" t="s">
        <v>16</v>
      </c>
      <c r="E24" s="11">
        <f>33+24</f>
        <v>57</v>
      </c>
      <c r="F24" s="24"/>
      <c r="G24" s="21">
        <f t="shared" ref="G24:G29" si="1">E24*F24</f>
        <v>0</v>
      </c>
    </row>
    <row r="25" spans="1:7" s="18" customFormat="1" ht="18.75" thickTop="1" thickBot="1">
      <c r="A25" s="13"/>
      <c r="B25" s="15">
        <v>3.2</v>
      </c>
      <c r="C25" s="30" t="s">
        <v>28</v>
      </c>
      <c r="D25" s="15" t="s">
        <v>13</v>
      </c>
      <c r="E25" s="11">
        <v>1</v>
      </c>
      <c r="F25" s="24"/>
      <c r="G25" s="21">
        <f t="shared" si="1"/>
        <v>0</v>
      </c>
    </row>
    <row r="26" spans="1:7" s="18" customFormat="1" ht="106.5" thickTop="1" thickBot="1">
      <c r="A26" s="13"/>
      <c r="B26" s="15">
        <v>3.3</v>
      </c>
      <c r="C26" s="20" t="s">
        <v>175</v>
      </c>
      <c r="D26" s="15" t="s">
        <v>30</v>
      </c>
      <c r="E26" s="11">
        <v>1</v>
      </c>
      <c r="F26" s="24"/>
      <c r="G26" s="21">
        <f t="shared" si="1"/>
        <v>0</v>
      </c>
    </row>
    <row r="27" spans="1:7" s="18" customFormat="1" ht="31.5" thickTop="1" thickBot="1">
      <c r="A27" s="13"/>
      <c r="B27" s="15">
        <v>3.4</v>
      </c>
      <c r="C27" s="20" t="s">
        <v>174</v>
      </c>
      <c r="D27" s="15" t="s">
        <v>30</v>
      </c>
      <c r="E27" s="11">
        <v>1</v>
      </c>
      <c r="F27" s="24"/>
      <c r="G27" s="21">
        <f t="shared" si="1"/>
        <v>0</v>
      </c>
    </row>
    <row r="28" spans="1:7" s="18" customFormat="1" ht="31.5" thickTop="1" thickBot="1">
      <c r="A28" s="13"/>
      <c r="B28" s="15">
        <v>3.5</v>
      </c>
      <c r="C28" s="20" t="s">
        <v>158</v>
      </c>
      <c r="D28" s="20" t="s">
        <v>9</v>
      </c>
      <c r="E28" s="11">
        <v>1</v>
      </c>
      <c r="F28" s="24"/>
      <c r="G28" s="21">
        <f t="shared" si="1"/>
        <v>0</v>
      </c>
    </row>
    <row r="29" spans="1:7" s="18" customFormat="1" ht="16.5" thickTop="1" thickBot="1">
      <c r="A29" s="13"/>
      <c r="B29" s="15">
        <v>3.6</v>
      </c>
      <c r="C29" s="20" t="s">
        <v>147</v>
      </c>
      <c r="D29" s="20" t="s">
        <v>9</v>
      </c>
      <c r="E29" s="11">
        <v>1</v>
      </c>
      <c r="F29" s="24"/>
      <c r="G29" s="21">
        <f t="shared" si="1"/>
        <v>0</v>
      </c>
    </row>
    <row r="30" spans="1:7" s="18" customFormat="1" ht="16.5" thickTop="1" thickBot="1">
      <c r="A30" s="13"/>
      <c r="B30" s="15"/>
      <c r="C30" s="31" t="s">
        <v>31</v>
      </c>
      <c r="D30" s="15"/>
      <c r="E30" s="32"/>
      <c r="F30" s="24"/>
      <c r="G30" s="33">
        <f>G9+G14+G22</f>
        <v>0</v>
      </c>
    </row>
    <row r="31" spans="1:7" s="18" customFormat="1" ht="16.5" thickTop="1" thickBot="1">
      <c r="A31" s="13"/>
      <c r="B31" s="15"/>
      <c r="C31" s="31" t="s">
        <v>32</v>
      </c>
      <c r="D31" s="15"/>
      <c r="E31" s="32"/>
      <c r="F31" s="24"/>
      <c r="G31" s="33">
        <f>G30</f>
        <v>0</v>
      </c>
    </row>
    <row r="32" spans="1:7" s="18" customFormat="1" ht="16.5" thickTop="1" thickBot="1">
      <c r="A32" s="13"/>
      <c r="B32" s="8" t="s">
        <v>33</v>
      </c>
      <c r="C32" s="9"/>
      <c r="D32" s="15"/>
      <c r="E32" s="32"/>
      <c r="F32" s="24"/>
      <c r="G32" s="34">
        <f>SUM(G38:G46)</f>
        <v>0</v>
      </c>
    </row>
    <row r="33" spans="1:7" s="18" customFormat="1" ht="16.5" thickTop="1" thickBot="1">
      <c r="A33" s="13"/>
      <c r="B33" s="35"/>
      <c r="C33" s="26" t="s">
        <v>34</v>
      </c>
      <c r="D33" s="25"/>
      <c r="E33" s="36"/>
      <c r="F33" s="28"/>
      <c r="G33" s="37"/>
    </row>
    <row r="34" spans="1:7" s="18" customFormat="1" ht="16.5" thickTop="1" thickBot="1">
      <c r="A34" s="13"/>
      <c r="B34" s="8"/>
      <c r="C34" s="38" t="s">
        <v>35</v>
      </c>
      <c r="D34" s="193"/>
      <c r="E34" s="194"/>
      <c r="F34" s="194"/>
      <c r="G34" s="195"/>
    </row>
    <row r="35" spans="1:7" s="18" customFormat="1" ht="16.5" thickTop="1" thickBot="1">
      <c r="A35" s="13"/>
      <c r="B35" s="8"/>
      <c r="C35" s="38" t="s">
        <v>36</v>
      </c>
      <c r="D35" s="184"/>
      <c r="E35" s="185"/>
      <c r="F35" s="185"/>
      <c r="G35" s="186"/>
    </row>
    <row r="36" spans="1:7" s="18" customFormat="1" ht="16.5" thickTop="1" thickBot="1">
      <c r="A36" s="13"/>
      <c r="B36" s="8"/>
      <c r="C36" s="38" t="s">
        <v>37</v>
      </c>
      <c r="D36" s="184"/>
      <c r="E36" s="185"/>
      <c r="F36" s="185"/>
      <c r="G36" s="186"/>
    </row>
    <row r="37" spans="1:7" s="18" customFormat="1" ht="31.5" thickTop="1" thickBot="1">
      <c r="A37" s="13"/>
      <c r="B37" s="35"/>
      <c r="C37" s="26" t="s">
        <v>38</v>
      </c>
      <c r="D37" s="39"/>
      <c r="E37" s="40"/>
      <c r="F37" s="41"/>
      <c r="G37" s="42"/>
    </row>
    <row r="38" spans="1:7" s="18" customFormat="1" ht="16.5" thickTop="1" thickBot="1">
      <c r="A38" s="13"/>
      <c r="B38" s="43">
        <v>4.0999999999999996</v>
      </c>
      <c r="C38" s="20" t="s">
        <v>39</v>
      </c>
      <c r="D38" s="15" t="s">
        <v>9</v>
      </c>
      <c r="E38" s="32">
        <v>1</v>
      </c>
      <c r="F38" s="24"/>
      <c r="G38" s="44">
        <f>F38*E38</f>
        <v>0</v>
      </c>
    </row>
    <row r="39" spans="1:7" s="18" customFormat="1" ht="31.5" thickTop="1" thickBot="1">
      <c r="A39" s="13"/>
      <c r="B39" s="43">
        <v>4.2</v>
      </c>
      <c r="C39" s="20" t="s">
        <v>40</v>
      </c>
      <c r="D39" s="15" t="s">
        <v>13</v>
      </c>
      <c r="E39" s="32">
        <v>4</v>
      </c>
      <c r="F39" s="24"/>
      <c r="G39" s="44">
        <f>F39*E39</f>
        <v>0</v>
      </c>
    </row>
    <row r="40" spans="1:7" s="18" customFormat="1" ht="46.5" thickTop="1" thickBot="1">
      <c r="A40" s="13"/>
      <c r="B40" s="45"/>
      <c r="C40" s="26" t="s">
        <v>190</v>
      </c>
      <c r="D40" s="25"/>
      <c r="E40" s="36"/>
      <c r="F40" s="28"/>
      <c r="G40" s="46"/>
    </row>
    <row r="41" spans="1:7" s="18" customFormat="1" ht="16.5" thickTop="1" thickBot="1">
      <c r="A41" s="13"/>
      <c r="B41" s="43">
        <v>4.3</v>
      </c>
      <c r="C41" s="20" t="s">
        <v>41</v>
      </c>
      <c r="D41" s="15" t="s">
        <v>13</v>
      </c>
      <c r="E41" s="32">
        <v>1</v>
      </c>
      <c r="F41" s="24"/>
      <c r="G41" s="44">
        <f t="shared" ref="G41:G46" si="2">F41*E41</f>
        <v>0</v>
      </c>
    </row>
    <row r="42" spans="1:7" s="18" customFormat="1" ht="16.5" thickTop="1" thickBot="1">
      <c r="A42" s="13"/>
      <c r="B42" s="43">
        <v>4.4000000000000004</v>
      </c>
      <c r="C42" s="20" t="s">
        <v>42</v>
      </c>
      <c r="D42" s="15" t="s">
        <v>9</v>
      </c>
      <c r="E42" s="32">
        <v>1</v>
      </c>
      <c r="F42" s="24"/>
      <c r="G42" s="44">
        <f t="shared" si="2"/>
        <v>0</v>
      </c>
    </row>
    <row r="43" spans="1:7" s="18" customFormat="1" ht="16.5" thickTop="1" thickBot="1">
      <c r="A43" s="13"/>
      <c r="B43" s="43">
        <v>4.5</v>
      </c>
      <c r="C43" s="20" t="s">
        <v>43</v>
      </c>
      <c r="D43" s="15" t="s">
        <v>13</v>
      </c>
      <c r="E43" s="32">
        <v>1</v>
      </c>
      <c r="F43" s="24"/>
      <c r="G43" s="44">
        <f t="shared" si="2"/>
        <v>0</v>
      </c>
    </row>
    <row r="44" spans="1:7" s="18" customFormat="1" ht="31.5" thickTop="1" thickBot="1">
      <c r="A44" s="13"/>
      <c r="B44" s="43">
        <v>4.5999999999999996</v>
      </c>
      <c r="C44" s="20" t="s">
        <v>44</v>
      </c>
      <c r="D44" s="15" t="s">
        <v>13</v>
      </c>
      <c r="E44" s="32">
        <v>1</v>
      </c>
      <c r="F44" s="24"/>
      <c r="G44" s="44">
        <f t="shared" si="2"/>
        <v>0</v>
      </c>
    </row>
    <row r="45" spans="1:7" s="18" customFormat="1" ht="31.5" thickTop="1" thickBot="1">
      <c r="A45" s="13"/>
      <c r="B45" s="43">
        <v>4.7</v>
      </c>
      <c r="C45" s="20" t="s">
        <v>160</v>
      </c>
      <c r="D45" s="15" t="s">
        <v>9</v>
      </c>
      <c r="E45" s="32">
        <v>1</v>
      </c>
      <c r="F45" s="24"/>
      <c r="G45" s="44">
        <f t="shared" si="2"/>
        <v>0</v>
      </c>
    </row>
    <row r="46" spans="1:7" s="18" customFormat="1" ht="16.5" thickTop="1" thickBot="1">
      <c r="A46" s="13"/>
      <c r="B46" s="43">
        <v>4.8</v>
      </c>
      <c r="C46" s="20" t="s">
        <v>45</v>
      </c>
      <c r="D46" s="15" t="s">
        <v>13</v>
      </c>
      <c r="E46" s="32">
        <v>1</v>
      </c>
      <c r="F46" s="24"/>
      <c r="G46" s="44">
        <f t="shared" si="2"/>
        <v>0</v>
      </c>
    </row>
    <row r="47" spans="1:7" s="18" customFormat="1" ht="16.5" thickTop="1" thickBot="1">
      <c r="A47" s="13"/>
      <c r="B47" s="8" t="s">
        <v>46</v>
      </c>
      <c r="C47" s="9"/>
      <c r="D47" s="15"/>
      <c r="E47" s="32"/>
      <c r="F47" s="24"/>
      <c r="G47" s="34">
        <f>SUM(G49:G58)</f>
        <v>0</v>
      </c>
    </row>
    <row r="48" spans="1:7" s="18" customFormat="1" ht="46.5" thickTop="1" thickBot="1">
      <c r="A48" s="13"/>
      <c r="B48" s="47"/>
      <c r="C48" s="48" t="s">
        <v>26</v>
      </c>
      <c r="D48" s="47"/>
      <c r="E48" s="49"/>
      <c r="F48" s="28"/>
      <c r="G48" s="29"/>
    </row>
    <row r="49" spans="1:12" s="18" customFormat="1" ht="16.5" thickTop="1" thickBot="1">
      <c r="A49" s="13"/>
      <c r="B49" s="163">
        <v>5.0999999999999996</v>
      </c>
      <c r="C49" s="50" t="s">
        <v>50</v>
      </c>
      <c r="D49" s="15" t="s">
        <v>13</v>
      </c>
      <c r="E49" s="16">
        <v>1</v>
      </c>
      <c r="F49" s="24"/>
      <c r="G49" s="21">
        <f t="shared" ref="G49:G58" si="3">E49*F49</f>
        <v>0</v>
      </c>
    </row>
    <row r="50" spans="1:12" s="18" customFormat="1" ht="16.5" thickTop="1" thickBot="1">
      <c r="A50" s="13"/>
      <c r="B50" s="15">
        <v>5.2</v>
      </c>
      <c r="C50" s="50" t="s">
        <v>173</v>
      </c>
      <c r="D50" s="15" t="s">
        <v>16</v>
      </c>
      <c r="E50" s="16">
        <f>30</f>
        <v>30</v>
      </c>
      <c r="F50" s="24"/>
      <c r="G50" s="21">
        <f t="shared" si="3"/>
        <v>0</v>
      </c>
    </row>
    <row r="51" spans="1:12" s="18" customFormat="1" ht="16.5" thickTop="1" thickBot="1">
      <c r="A51" s="13"/>
      <c r="B51" s="163">
        <v>5.3</v>
      </c>
      <c r="C51" s="50" t="s">
        <v>51</v>
      </c>
      <c r="D51" s="15" t="s">
        <v>16</v>
      </c>
      <c r="E51" s="11">
        <f>16+2</f>
        <v>18</v>
      </c>
      <c r="F51" s="24"/>
      <c r="G51" s="21">
        <f t="shared" si="3"/>
        <v>0</v>
      </c>
    </row>
    <row r="52" spans="1:12" s="54" customFormat="1" ht="18.75" thickTop="1" thickBot="1">
      <c r="A52" s="53"/>
      <c r="B52" s="15">
        <v>5.4</v>
      </c>
      <c r="C52" s="30" t="s">
        <v>53</v>
      </c>
      <c r="D52" s="15" t="s">
        <v>13</v>
      </c>
      <c r="E52" s="16">
        <v>1</v>
      </c>
      <c r="F52" s="24"/>
      <c r="G52" s="21">
        <f t="shared" si="3"/>
        <v>0</v>
      </c>
    </row>
    <row r="53" spans="1:12" s="54" customFormat="1" ht="16.5" thickTop="1" thickBot="1">
      <c r="A53" s="53"/>
      <c r="B53" s="163">
        <v>5.5</v>
      </c>
      <c r="C53" s="30" t="s">
        <v>54</v>
      </c>
      <c r="D53" s="15" t="s">
        <v>13</v>
      </c>
      <c r="E53" s="11">
        <v>2</v>
      </c>
      <c r="F53" s="24"/>
      <c r="G53" s="21">
        <f t="shared" si="3"/>
        <v>0</v>
      </c>
    </row>
    <row r="54" spans="1:12" s="54" customFormat="1" ht="16.5" thickTop="1" thickBot="1">
      <c r="A54" s="53"/>
      <c r="B54" s="15">
        <v>5.6</v>
      </c>
      <c r="C54" s="30" t="s">
        <v>172</v>
      </c>
      <c r="D54" s="15" t="s">
        <v>13</v>
      </c>
      <c r="E54" s="11">
        <v>1</v>
      </c>
      <c r="F54" s="24"/>
      <c r="G54" s="21">
        <f t="shared" si="3"/>
        <v>0</v>
      </c>
    </row>
    <row r="55" spans="1:12" s="54" customFormat="1" ht="16.5" thickTop="1" thickBot="1">
      <c r="A55" s="53"/>
      <c r="B55" s="163">
        <v>5.7</v>
      </c>
      <c r="C55" s="55" t="s">
        <v>55</v>
      </c>
      <c r="D55" s="15" t="s">
        <v>13</v>
      </c>
      <c r="E55" s="11">
        <v>1</v>
      </c>
      <c r="F55" s="24"/>
      <c r="G55" s="21">
        <f t="shared" si="3"/>
        <v>0</v>
      </c>
    </row>
    <row r="56" spans="1:12" s="54" customFormat="1" ht="16.5" thickTop="1" thickBot="1">
      <c r="A56" s="53"/>
      <c r="B56" s="15">
        <v>5.8</v>
      </c>
      <c r="C56" s="55" t="s">
        <v>56</v>
      </c>
      <c r="D56" s="15" t="s">
        <v>13</v>
      </c>
      <c r="E56" s="11">
        <f>E55*2</f>
        <v>2</v>
      </c>
      <c r="F56" s="24"/>
      <c r="G56" s="21">
        <f t="shared" si="3"/>
        <v>0</v>
      </c>
    </row>
    <row r="57" spans="1:12" s="18" customFormat="1" ht="16.5" thickTop="1" thickBot="1">
      <c r="A57" s="13"/>
      <c r="B57" s="163">
        <v>5.9</v>
      </c>
      <c r="C57" s="20" t="s">
        <v>171</v>
      </c>
      <c r="D57" s="15" t="s">
        <v>13</v>
      </c>
      <c r="E57" s="11">
        <v>1</v>
      </c>
      <c r="F57" s="24"/>
      <c r="G57" s="21">
        <f t="shared" si="3"/>
        <v>0</v>
      </c>
    </row>
    <row r="58" spans="1:12" s="18" customFormat="1" ht="31.5" thickTop="1" thickBot="1">
      <c r="A58" s="13"/>
      <c r="B58" s="52">
        <v>5.0999999999999996</v>
      </c>
      <c r="C58" s="20" t="s">
        <v>139</v>
      </c>
      <c r="D58" s="15" t="s">
        <v>13</v>
      </c>
      <c r="E58" s="11">
        <v>1</v>
      </c>
      <c r="F58" s="24"/>
      <c r="G58" s="21">
        <f t="shared" si="3"/>
        <v>0</v>
      </c>
      <c r="I58"/>
      <c r="J58" s="56"/>
      <c r="K58" s="56"/>
      <c r="L58" s="56"/>
    </row>
    <row r="59" spans="1:12" s="18" customFormat="1" ht="46.5" thickTop="1" thickBot="1">
      <c r="A59" s="13"/>
      <c r="B59" s="57"/>
      <c r="C59" s="58" t="s">
        <v>58</v>
      </c>
      <c r="D59" s="25"/>
      <c r="E59" s="27"/>
      <c r="F59" s="28"/>
      <c r="G59" s="29"/>
      <c r="I59" s="59"/>
      <c r="J59" s="56"/>
      <c r="K59" s="56"/>
      <c r="L59" s="56"/>
    </row>
    <row r="60" spans="1:12" s="18" customFormat="1" ht="20.25" thickTop="1" thickBot="1">
      <c r="A60" s="13"/>
      <c r="B60" s="52">
        <v>5.12</v>
      </c>
      <c r="C60" s="51" t="s">
        <v>170</v>
      </c>
      <c r="D60" s="15" t="s">
        <v>30</v>
      </c>
      <c r="E60" s="11">
        <v>1</v>
      </c>
      <c r="F60" s="24"/>
      <c r="G60" s="21"/>
      <c r="I60" s="59"/>
      <c r="J60" s="56"/>
      <c r="K60" s="56"/>
      <c r="L60" s="56"/>
    </row>
    <row r="61" spans="1:12" s="18" customFormat="1" ht="16.5" thickTop="1" thickBot="1">
      <c r="A61" s="13"/>
      <c r="B61" s="52"/>
      <c r="C61" s="31" t="s">
        <v>31</v>
      </c>
      <c r="D61" s="15"/>
      <c r="E61" s="11"/>
      <c r="F61" s="24"/>
      <c r="G61" s="21">
        <f>G32+G47</f>
        <v>0</v>
      </c>
      <c r="I61" s="59"/>
      <c r="J61" s="56"/>
      <c r="K61" s="56"/>
      <c r="L61" s="56"/>
    </row>
    <row r="62" spans="1:12" s="18" customFormat="1" ht="16.5" thickTop="1" thickBot="1">
      <c r="A62" s="13"/>
      <c r="B62" s="52"/>
      <c r="C62" s="31" t="s">
        <v>32</v>
      </c>
      <c r="D62" s="15"/>
      <c r="E62" s="11"/>
      <c r="F62" s="24"/>
      <c r="G62" s="21">
        <f>G61</f>
        <v>0</v>
      </c>
      <c r="I62" s="59"/>
      <c r="J62" s="56"/>
      <c r="K62" s="56"/>
      <c r="L62" s="56"/>
    </row>
    <row r="63" spans="1:12" s="18" customFormat="1" ht="16.5" thickTop="1" thickBot="1">
      <c r="A63" s="13"/>
      <c r="B63" s="8" t="s">
        <v>60</v>
      </c>
      <c r="C63" s="51"/>
      <c r="D63" s="15"/>
      <c r="E63" s="11"/>
      <c r="F63" s="24"/>
      <c r="G63" s="34">
        <f>SUM(G65:G66)</f>
        <v>0</v>
      </c>
      <c r="I63" s="59"/>
      <c r="J63" s="56"/>
      <c r="K63" s="56"/>
      <c r="L63" s="56"/>
    </row>
    <row r="64" spans="1:12" s="18" customFormat="1" ht="61.5" thickTop="1" thickBot="1">
      <c r="A64" s="13"/>
      <c r="B64" s="25"/>
      <c r="C64" s="58" t="s">
        <v>61</v>
      </c>
      <c r="D64" s="25"/>
      <c r="E64" s="27"/>
      <c r="F64" s="28"/>
      <c r="G64" s="29"/>
      <c r="I64" s="59"/>
      <c r="J64" s="56"/>
      <c r="K64" s="56"/>
      <c r="L64" s="56"/>
    </row>
    <row r="65" spans="1:12" s="18" customFormat="1" ht="61.5" thickTop="1" thickBot="1">
      <c r="A65" s="13"/>
      <c r="B65" s="15">
        <v>6.1</v>
      </c>
      <c r="C65" s="51" t="s">
        <v>62</v>
      </c>
      <c r="D65" s="15" t="s">
        <v>13</v>
      </c>
      <c r="E65" s="11">
        <v>2</v>
      </c>
      <c r="F65" s="24"/>
      <c r="G65" s="21">
        <f>E65*F65</f>
        <v>0</v>
      </c>
      <c r="I65" s="59"/>
      <c r="J65" s="56"/>
      <c r="K65" s="56"/>
      <c r="L65" s="56"/>
    </row>
    <row r="66" spans="1:12" s="18" customFormat="1" ht="33.75" thickTop="1" thickBot="1">
      <c r="A66" s="13"/>
      <c r="B66" s="15">
        <v>6.2</v>
      </c>
      <c r="C66" s="55" t="s">
        <v>63</v>
      </c>
      <c r="D66" s="15" t="s">
        <v>13</v>
      </c>
      <c r="E66" s="11">
        <v>4</v>
      </c>
      <c r="F66" s="24"/>
      <c r="G66" s="21">
        <f>E66*F66</f>
        <v>0</v>
      </c>
      <c r="I66"/>
      <c r="J66" s="56"/>
      <c r="K66" s="56"/>
      <c r="L66" s="56"/>
    </row>
    <row r="67" spans="1:12" s="18" customFormat="1" ht="16.5" thickTop="1" thickBot="1">
      <c r="A67" s="13"/>
      <c r="B67" s="15">
        <v>6.3</v>
      </c>
      <c r="C67" s="55" t="s">
        <v>64</v>
      </c>
      <c r="D67" s="15" t="s">
        <v>13</v>
      </c>
      <c r="E67" s="11">
        <v>1</v>
      </c>
      <c r="F67" s="24"/>
      <c r="G67" s="21"/>
      <c r="I67"/>
      <c r="J67" s="56"/>
      <c r="K67" s="56"/>
      <c r="L67" s="56"/>
    </row>
    <row r="68" spans="1:12" s="18" customFormat="1" ht="16.5" thickTop="1" thickBot="1">
      <c r="A68" s="13"/>
      <c r="B68" s="8" t="s">
        <v>65</v>
      </c>
      <c r="C68" s="9" t="s">
        <v>66</v>
      </c>
      <c r="D68" s="15"/>
      <c r="E68" s="11"/>
      <c r="F68" s="24"/>
      <c r="G68" s="34">
        <f>G75+SUM(G94:G97)+G99</f>
        <v>0</v>
      </c>
    </row>
    <row r="69" spans="1:12" s="18" customFormat="1" ht="31.5" thickTop="1" thickBot="1">
      <c r="A69" s="13"/>
      <c r="B69" s="35"/>
      <c r="C69" s="155" t="s">
        <v>143</v>
      </c>
      <c r="D69" s="15"/>
      <c r="E69" s="27"/>
      <c r="F69" s="28"/>
      <c r="G69" s="37"/>
    </row>
    <row r="70" spans="1:12" s="18" customFormat="1" ht="16.5" thickTop="1" thickBot="1">
      <c r="A70" s="13"/>
      <c r="B70" s="15"/>
      <c r="C70" s="156" t="s">
        <v>144</v>
      </c>
      <c r="D70" s="60"/>
      <c r="E70" s="61"/>
      <c r="F70" s="61"/>
      <c r="G70" s="62"/>
    </row>
    <row r="71" spans="1:12" s="18" customFormat="1" ht="16.5" thickTop="1" thickBot="1">
      <c r="A71" s="13"/>
      <c r="B71" s="15"/>
      <c r="C71" s="156" t="s">
        <v>67</v>
      </c>
      <c r="D71" s="184"/>
      <c r="E71" s="185"/>
      <c r="F71" s="185"/>
      <c r="G71" s="186"/>
    </row>
    <row r="72" spans="1:12" s="18" customFormat="1" ht="16.5" thickTop="1" thickBot="1">
      <c r="A72" s="13"/>
      <c r="B72" s="15"/>
      <c r="C72" s="156" t="s">
        <v>68</v>
      </c>
      <c r="D72" s="63"/>
      <c r="E72" s="187" t="s">
        <v>69</v>
      </c>
      <c r="F72" s="188"/>
      <c r="G72" s="64"/>
    </row>
    <row r="73" spans="1:12" s="18" customFormat="1" ht="31.5" thickTop="1" thickBot="1">
      <c r="A73" s="13"/>
      <c r="B73" s="25"/>
      <c r="C73" s="155" t="s">
        <v>70</v>
      </c>
      <c r="D73" s="25"/>
      <c r="E73" s="65"/>
      <c r="F73" s="41"/>
      <c r="G73" s="29"/>
    </row>
    <row r="74" spans="1:12" s="18" customFormat="1" ht="16.5" thickTop="1" thickBot="1">
      <c r="A74" s="13"/>
      <c r="B74" s="15"/>
      <c r="C74" s="9" t="s">
        <v>71</v>
      </c>
      <c r="D74" s="15"/>
      <c r="E74" s="23"/>
      <c r="F74" s="24"/>
      <c r="G74" s="21"/>
    </row>
    <row r="75" spans="1:12" s="18" customFormat="1" ht="61.5" thickTop="1" thickBot="1">
      <c r="A75" s="13"/>
      <c r="B75" s="15">
        <v>7.1</v>
      </c>
      <c r="C75" s="50" t="s">
        <v>145</v>
      </c>
      <c r="D75" s="15"/>
      <c r="E75" s="11" t="s">
        <v>13</v>
      </c>
      <c r="F75" s="24">
        <v>1</v>
      </c>
      <c r="G75" s="21"/>
    </row>
    <row r="76" spans="1:12" s="18" customFormat="1" ht="16.5" thickTop="1" thickBot="1">
      <c r="A76" s="13"/>
      <c r="B76" s="15"/>
      <c r="C76" s="157" t="s">
        <v>72</v>
      </c>
      <c r="D76" s="15"/>
      <c r="E76" s="66"/>
      <c r="F76" s="67"/>
      <c r="G76" s="21"/>
    </row>
    <row r="77" spans="1:12" s="18" customFormat="1" ht="16.5" thickTop="1" thickBot="1">
      <c r="A77" s="13"/>
      <c r="B77" s="15"/>
      <c r="C77" s="158" t="s">
        <v>73</v>
      </c>
      <c r="D77" s="15" t="s">
        <v>74</v>
      </c>
      <c r="E77" s="95"/>
      <c r="F77" s="167" t="s">
        <v>111</v>
      </c>
      <c r="G77" s="21"/>
    </row>
    <row r="78" spans="1:12" s="18" customFormat="1" ht="16.5" thickTop="1" thickBot="1">
      <c r="A78" s="13"/>
      <c r="B78" s="15"/>
      <c r="C78" s="158" t="s">
        <v>75</v>
      </c>
      <c r="D78" s="15" t="s">
        <v>76</v>
      </c>
      <c r="E78" s="69">
        <v>1.1000000000000001</v>
      </c>
      <c r="F78" s="70"/>
      <c r="G78" s="21"/>
    </row>
    <row r="79" spans="1:12" s="18" customFormat="1" ht="16.5" thickTop="1" thickBot="1">
      <c r="A79" s="13"/>
      <c r="B79" s="15"/>
      <c r="C79" s="158" t="s">
        <v>77</v>
      </c>
      <c r="D79" s="15" t="s">
        <v>16</v>
      </c>
      <c r="E79" s="71">
        <v>35</v>
      </c>
      <c r="F79" s="166" t="s">
        <v>111</v>
      </c>
      <c r="G79" s="21"/>
    </row>
    <row r="80" spans="1:12" s="18" customFormat="1" ht="16.5" thickTop="1" thickBot="1">
      <c r="A80" s="13"/>
      <c r="B80" s="15"/>
      <c r="C80" s="158" t="s">
        <v>78</v>
      </c>
      <c r="D80" s="15" t="s">
        <v>79</v>
      </c>
      <c r="E80" s="187" t="s">
        <v>80</v>
      </c>
      <c r="F80" s="189"/>
      <c r="G80" s="21"/>
    </row>
    <row r="81" spans="1:7" ht="16.5" thickTop="1" thickBot="1">
      <c r="B81" s="15"/>
      <c r="C81" s="158" t="s">
        <v>81</v>
      </c>
      <c r="D81" s="15" t="s">
        <v>16</v>
      </c>
      <c r="E81" s="72">
        <v>15</v>
      </c>
      <c r="F81" s="165" t="s">
        <v>111</v>
      </c>
      <c r="G81" s="21"/>
    </row>
    <row r="82" spans="1:7" ht="16.5" thickTop="1" thickBot="1">
      <c r="B82" s="15"/>
      <c r="C82" s="158" t="s">
        <v>82</v>
      </c>
      <c r="D82" s="15" t="s">
        <v>74</v>
      </c>
      <c r="E82" s="72"/>
      <c r="F82" s="165" t="s">
        <v>111</v>
      </c>
      <c r="G82" s="21"/>
    </row>
    <row r="83" spans="1:7" ht="16.5" thickTop="1" thickBot="1">
      <c r="B83" s="15"/>
      <c r="C83" s="157" t="s">
        <v>83</v>
      </c>
      <c r="D83" s="15"/>
      <c r="E83" s="75"/>
      <c r="F83" s="76"/>
      <c r="G83" s="21"/>
    </row>
    <row r="84" spans="1:7" ht="16.5" thickTop="1" thickBot="1">
      <c r="A84" s="77"/>
      <c r="B84" s="15"/>
      <c r="C84" s="158" t="s">
        <v>84</v>
      </c>
      <c r="D84" s="20" t="s">
        <v>85</v>
      </c>
      <c r="E84" s="75"/>
      <c r="F84" s="76"/>
      <c r="G84" s="21"/>
    </row>
    <row r="85" spans="1:7" ht="16.5" thickTop="1" thickBot="1">
      <c r="B85" s="15"/>
      <c r="C85" s="156" t="s">
        <v>86</v>
      </c>
      <c r="D85" s="20" t="s">
        <v>76</v>
      </c>
      <c r="E85" s="75"/>
      <c r="F85" s="76"/>
      <c r="G85" s="21"/>
    </row>
    <row r="86" spans="1:7" ht="16.5" thickTop="1" thickBot="1">
      <c r="B86" s="15"/>
      <c r="C86" s="156" t="s">
        <v>87</v>
      </c>
      <c r="D86" s="20" t="s">
        <v>76</v>
      </c>
      <c r="E86" s="75"/>
      <c r="F86" s="76"/>
      <c r="G86" s="21"/>
    </row>
    <row r="87" spans="1:7" ht="16.5" thickTop="1" thickBot="1">
      <c r="B87" s="15"/>
      <c r="C87" s="156" t="s">
        <v>88</v>
      </c>
      <c r="D87" s="20" t="s">
        <v>76</v>
      </c>
      <c r="E87" s="75"/>
      <c r="F87" s="76"/>
      <c r="G87" s="21"/>
    </row>
    <row r="88" spans="1:7" ht="16.5" thickTop="1" thickBot="1">
      <c r="B88" s="15"/>
      <c r="C88" s="156" t="s">
        <v>89</v>
      </c>
      <c r="D88" s="20" t="s">
        <v>76</v>
      </c>
      <c r="E88" s="75"/>
      <c r="F88" s="76"/>
      <c r="G88" s="21"/>
    </row>
    <row r="89" spans="1:7" ht="16.5" thickTop="1" thickBot="1">
      <c r="B89" s="15"/>
      <c r="C89" s="156" t="s">
        <v>90</v>
      </c>
      <c r="D89" s="20" t="s">
        <v>91</v>
      </c>
      <c r="E89" s="75"/>
      <c r="F89" s="76"/>
      <c r="G89" s="21"/>
    </row>
    <row r="90" spans="1:7" ht="16.5" thickTop="1" thickBot="1">
      <c r="B90" s="15"/>
      <c r="C90" s="156" t="s">
        <v>92</v>
      </c>
      <c r="D90" s="20" t="s">
        <v>93</v>
      </c>
      <c r="E90" s="75"/>
      <c r="F90" s="76"/>
      <c r="G90" s="21"/>
    </row>
    <row r="91" spans="1:7" ht="16.5" thickTop="1" thickBot="1">
      <c r="B91" s="15"/>
      <c r="C91" s="156" t="s">
        <v>94</v>
      </c>
      <c r="D91" s="20" t="s">
        <v>93</v>
      </c>
      <c r="E91" s="75"/>
      <c r="F91" s="76"/>
      <c r="G91" s="21"/>
    </row>
    <row r="92" spans="1:7" ht="16.5" thickTop="1" thickBot="1">
      <c r="B92" s="15"/>
      <c r="C92" s="156" t="s">
        <v>95</v>
      </c>
      <c r="D92" s="20" t="s">
        <v>13</v>
      </c>
      <c r="E92" s="75"/>
      <c r="F92" s="76"/>
      <c r="G92" s="21"/>
    </row>
    <row r="93" spans="1:7" ht="31.5" thickTop="1" thickBot="1">
      <c r="B93" s="25">
        <v>7.2</v>
      </c>
      <c r="C93" s="164" t="s">
        <v>152</v>
      </c>
      <c r="D93" s="26"/>
      <c r="E93" s="27"/>
      <c r="F93" s="28"/>
      <c r="G93" s="29"/>
    </row>
    <row r="94" spans="1:7" ht="31.5" thickTop="1" thickBot="1">
      <c r="B94" s="15" t="s">
        <v>153</v>
      </c>
      <c r="C94" s="159" t="s">
        <v>154</v>
      </c>
      <c r="D94" s="20" t="s">
        <v>13</v>
      </c>
      <c r="E94" s="11">
        <v>1</v>
      </c>
      <c r="F94" s="24"/>
      <c r="G94" s="21">
        <f>E94*F94</f>
        <v>0</v>
      </c>
    </row>
    <row r="95" spans="1:7" ht="31.5" thickTop="1" thickBot="1">
      <c r="B95" s="15" t="s">
        <v>155</v>
      </c>
      <c r="C95" s="20" t="s">
        <v>156</v>
      </c>
      <c r="D95" s="20" t="s">
        <v>9</v>
      </c>
      <c r="E95" s="11">
        <v>1</v>
      </c>
      <c r="F95" s="24"/>
      <c r="G95" s="21">
        <f>E95*F95</f>
        <v>0</v>
      </c>
    </row>
    <row r="96" spans="1:7" ht="31.5" thickTop="1" thickBot="1">
      <c r="B96" s="15" t="s">
        <v>157</v>
      </c>
      <c r="C96" s="20" t="s">
        <v>169</v>
      </c>
      <c r="D96" s="20" t="s">
        <v>9</v>
      </c>
      <c r="E96" s="11">
        <v>1</v>
      </c>
      <c r="F96" s="24"/>
      <c r="G96" s="21">
        <f>E96*F96</f>
        <v>0</v>
      </c>
    </row>
    <row r="97" spans="2:7" ht="16.5" thickTop="1" thickBot="1">
      <c r="B97" s="15" t="s">
        <v>159</v>
      </c>
      <c r="C97" s="20" t="s">
        <v>147</v>
      </c>
      <c r="D97" s="20" t="s">
        <v>9</v>
      </c>
      <c r="E97" s="11">
        <v>1</v>
      </c>
      <c r="F97" s="24"/>
      <c r="G97" s="21">
        <f>E97*F97</f>
        <v>0</v>
      </c>
    </row>
    <row r="98" spans="2:7" ht="16.5" thickTop="1" thickBot="1">
      <c r="B98" s="15"/>
      <c r="C98" s="160" t="s">
        <v>96</v>
      </c>
      <c r="D98" s="20"/>
      <c r="E98" s="23"/>
      <c r="F98" s="24"/>
      <c r="G98" s="21"/>
    </row>
    <row r="99" spans="2:7" ht="46.5" thickTop="1" thickBot="1">
      <c r="B99" s="15">
        <v>7.3</v>
      </c>
      <c r="C99" s="161" t="s">
        <v>142</v>
      </c>
      <c r="D99" s="20" t="s">
        <v>13</v>
      </c>
      <c r="E99" s="11">
        <v>1</v>
      </c>
      <c r="F99" s="24"/>
      <c r="G99" s="21">
        <f>F99</f>
        <v>0</v>
      </c>
    </row>
    <row r="100" spans="2:7" ht="16.5" thickTop="1" thickBot="1">
      <c r="B100" s="15"/>
      <c r="C100" s="162" t="s">
        <v>83</v>
      </c>
      <c r="D100" s="20"/>
      <c r="E100" s="23"/>
      <c r="F100" s="24"/>
      <c r="G100" s="21"/>
    </row>
    <row r="101" spans="2:7" ht="16.5" thickTop="1" thickBot="1">
      <c r="B101" s="15"/>
      <c r="C101" s="158" t="s">
        <v>97</v>
      </c>
      <c r="D101" s="20"/>
      <c r="E101" s="190"/>
      <c r="F101" s="191"/>
      <c r="G101" s="21"/>
    </row>
    <row r="102" spans="2:7" ht="16.5" thickTop="1" thickBot="1">
      <c r="B102" s="15"/>
      <c r="C102" s="158" t="s">
        <v>98</v>
      </c>
      <c r="D102" s="20" t="s">
        <v>99</v>
      </c>
      <c r="E102" s="182"/>
      <c r="F102" s="183"/>
      <c r="G102" s="21"/>
    </row>
    <row r="103" spans="2:7" ht="16.5" thickTop="1" thickBot="1">
      <c r="B103" s="15"/>
      <c r="C103" s="158" t="s">
        <v>100</v>
      </c>
      <c r="D103" s="20" t="s">
        <v>101</v>
      </c>
      <c r="E103" s="182"/>
      <c r="F103" s="183"/>
      <c r="G103" s="21"/>
    </row>
    <row r="104" spans="2:7" ht="16.5" thickTop="1" thickBot="1">
      <c r="B104" s="15"/>
      <c r="C104" s="158" t="s">
        <v>102</v>
      </c>
      <c r="D104" s="20" t="s">
        <v>103</v>
      </c>
      <c r="E104" s="182"/>
      <c r="F104" s="183"/>
      <c r="G104" s="21"/>
    </row>
    <row r="105" spans="2:7" ht="16.5" thickTop="1" thickBot="1">
      <c r="B105" s="15"/>
      <c r="C105" s="156" t="s">
        <v>104</v>
      </c>
      <c r="D105" s="20"/>
      <c r="E105" s="182"/>
      <c r="F105" s="183"/>
      <c r="G105" s="21"/>
    </row>
    <row r="106" spans="2:7" ht="16.5" thickTop="1" thickBot="1">
      <c r="B106" s="15"/>
      <c r="C106" s="38"/>
      <c r="D106" s="20"/>
      <c r="E106" s="78"/>
      <c r="F106" s="79"/>
      <c r="G106" s="80"/>
    </row>
    <row r="107" spans="2:7" ht="16.5" thickTop="1" thickBot="1">
      <c r="B107" s="81"/>
      <c r="C107" s="81" t="s">
        <v>106</v>
      </c>
      <c r="D107" s="81"/>
      <c r="E107" s="82"/>
      <c r="F107" s="82"/>
      <c r="G107" s="83">
        <f>G9+G14+G22+G32+G47+G63+G68</f>
        <v>0</v>
      </c>
    </row>
    <row r="108" spans="2:7" ht="16.5" thickTop="1" thickBot="1">
      <c r="B108" s="81"/>
      <c r="C108" s="81" t="s">
        <v>107</v>
      </c>
      <c r="D108" s="81"/>
      <c r="E108" s="81"/>
      <c r="F108" s="81"/>
      <c r="G108" s="84">
        <f>G107*0.1</f>
        <v>0</v>
      </c>
    </row>
    <row r="109" spans="2:7" ht="16.5" thickTop="1" thickBot="1">
      <c r="B109" s="81"/>
      <c r="C109" s="81" t="s">
        <v>108</v>
      </c>
      <c r="D109" s="81"/>
      <c r="E109" s="81"/>
      <c r="F109" s="81"/>
      <c r="G109" s="84">
        <f>G108*0.16</f>
        <v>0</v>
      </c>
    </row>
    <row r="110" spans="2:7" ht="16.5" thickTop="1" thickBot="1">
      <c r="B110" s="81"/>
      <c r="C110" s="81" t="s">
        <v>109</v>
      </c>
      <c r="D110" s="81"/>
      <c r="E110" s="81"/>
      <c r="F110" s="81"/>
      <c r="G110" s="83">
        <f>G109+G108+G107</f>
        <v>0</v>
      </c>
    </row>
    <row r="111" spans="2:7" ht="15.75" thickTop="1">
      <c r="B111" s="85"/>
      <c r="C111" s="77"/>
      <c r="D111" s="77"/>
      <c r="E111" s="77"/>
      <c r="F111" s="86"/>
      <c r="G111" s="77"/>
    </row>
    <row r="112" spans="2:7">
      <c r="B112" s="87"/>
      <c r="C112" s="4"/>
    </row>
    <row r="113" spans="1:7">
      <c r="B113" s="87"/>
      <c r="C113" s="4"/>
      <c r="D113" s="1"/>
      <c r="E113" s="1"/>
      <c r="F113" s="1"/>
      <c r="G113" s="1"/>
    </row>
    <row r="114" spans="1:7" s="3" customFormat="1" ht="14.25">
      <c r="A114" s="1"/>
      <c r="B114" s="88"/>
      <c r="C114" s="89"/>
      <c r="D114" s="1"/>
      <c r="E114" s="1"/>
      <c r="F114" s="1"/>
      <c r="G114" s="1"/>
    </row>
    <row r="115" spans="1:7" s="3" customFormat="1" ht="14.25">
      <c r="A115" s="1"/>
      <c r="B115" s="88"/>
      <c r="C115" s="89"/>
      <c r="F115" s="4"/>
    </row>
    <row r="116" spans="1:7" s="3" customFormat="1" ht="14.25">
      <c r="A116" s="1"/>
      <c r="B116" s="88"/>
      <c r="C116" s="89"/>
      <c r="F116" s="4"/>
    </row>
    <row r="117" spans="1:7" s="3" customFormat="1" ht="14.25">
      <c r="A117" s="1"/>
      <c r="B117" s="88"/>
      <c r="C117" s="89"/>
      <c r="F117" s="4"/>
    </row>
    <row r="118" spans="1:7" s="3" customFormat="1" ht="14.25">
      <c r="A118" s="1"/>
      <c r="B118" s="88"/>
      <c r="C118" s="90"/>
      <c r="F118" s="4"/>
    </row>
    <row r="119" spans="1:7" s="3" customFormat="1" ht="14.25">
      <c r="A119" s="1"/>
      <c r="B119" s="88"/>
      <c r="C119" s="91"/>
      <c r="F119" s="4"/>
    </row>
    <row r="120" spans="1:7" s="3" customFormat="1" ht="14.25">
      <c r="A120" s="1"/>
      <c r="B120" s="88"/>
      <c r="C120" s="92"/>
      <c r="F120" s="4"/>
    </row>
    <row r="121" spans="1:7" s="3" customFormat="1" ht="14.25">
      <c r="A121" s="1"/>
      <c r="B121" s="88"/>
      <c r="C121" s="93"/>
      <c r="F121" s="4"/>
    </row>
    <row r="122" spans="1:7" s="3" customFormat="1" ht="14.25">
      <c r="A122" s="1"/>
      <c r="B122" s="88"/>
      <c r="C122" s="93"/>
      <c r="F122" s="4"/>
    </row>
    <row r="124" spans="1:7" s="3" customFormat="1" ht="14.25">
      <c r="A124" s="1"/>
      <c r="B124" s="88"/>
      <c r="C124" s="89"/>
      <c r="F124" s="4"/>
    </row>
  </sheetData>
  <mergeCells count="14">
    <mergeCell ref="D36:G36"/>
    <mergeCell ref="E104:F104"/>
    <mergeCell ref="E105:F105"/>
    <mergeCell ref="D71:G71"/>
    <mergeCell ref="E72:F72"/>
    <mergeCell ref="E80:F80"/>
    <mergeCell ref="E101:F101"/>
    <mergeCell ref="E102:F102"/>
    <mergeCell ref="E103:F103"/>
    <mergeCell ref="B2:G2"/>
    <mergeCell ref="B3:G3"/>
    <mergeCell ref="B5:G5"/>
    <mergeCell ref="D34:G34"/>
    <mergeCell ref="D35:G35"/>
  </mergeCells>
  <pageMargins left="0.70866141732283472" right="0.70866141732283472" top="0.74803149606299213" bottom="0.74803149606299213" header="0.31496062992125984" footer="0.31496062992125984"/>
  <pageSetup paperSize="9" scale="56" fitToHeight="0" orientation="portrait" r:id="rId1"/>
  <headerFooter>
    <oddFooter>Page &amp;P of &amp;N</oddFooter>
  </headerFooter>
  <rowBreaks count="2" manualBreakCount="2">
    <brk id="30" max="16383" man="1"/>
    <brk id="6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C82D6-2742-480E-AD36-FA190BC89AAE}">
  <sheetPr>
    <tabColor theme="9" tint="0.79998168889431442"/>
  </sheetPr>
  <dimension ref="A1:L124"/>
  <sheetViews>
    <sheetView view="pageBreakPreview" zoomScale="90" zoomScaleNormal="100" zoomScaleSheetLayoutView="90" workbookViewId="0">
      <selection activeCell="C36" sqref="C36"/>
    </sheetView>
  </sheetViews>
  <sheetFormatPr defaultRowHeight="15"/>
  <cols>
    <col min="1" max="1" width="2" style="1" customWidth="1"/>
    <col min="2" max="2" width="9.42578125" style="88" customWidth="1"/>
    <col min="3" max="3" width="88.14062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1" spans="1:7" ht="7.5" customHeight="1"/>
    <row r="2" spans="1:7" ht="20.25">
      <c r="B2" s="180" t="s">
        <v>0</v>
      </c>
      <c r="C2" s="180"/>
      <c r="D2" s="180"/>
      <c r="E2" s="180"/>
      <c r="F2" s="180"/>
      <c r="G2" s="180"/>
    </row>
    <row r="3" spans="1:7" ht="18" customHeight="1">
      <c r="B3" s="181" t="s">
        <v>177</v>
      </c>
      <c r="C3" s="181"/>
      <c r="D3" s="181"/>
      <c r="E3" s="181"/>
      <c r="F3" s="181"/>
      <c r="G3" s="181"/>
    </row>
    <row r="4" spans="1:7" ht="17.25" customHeight="1">
      <c r="B4" s="2"/>
      <c r="D4" s="4"/>
    </row>
    <row r="5" spans="1:7" ht="21.75" thickBot="1">
      <c r="B5" s="192" t="s">
        <v>182</v>
      </c>
      <c r="C5" s="192"/>
      <c r="D5" s="192"/>
      <c r="E5" s="192"/>
      <c r="F5" s="192"/>
      <c r="G5" s="192"/>
    </row>
    <row r="6" spans="1:7" ht="16.5" thickTop="1" thickBot="1">
      <c r="B6" s="5" t="s">
        <v>185</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76.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f>ROUNDUP(2*(E24+E50+E51)/10000,1)</f>
        <v>0.1</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3</v>
      </c>
      <c r="F15" s="16"/>
      <c r="G15" s="21">
        <f t="shared" ref="G15:G21" si="0">E15*F15</f>
        <v>0</v>
      </c>
    </row>
    <row r="16" spans="1:7" s="18" customFormat="1" ht="31.5" thickTop="1" thickBot="1">
      <c r="A16" s="13"/>
      <c r="B16" s="15">
        <v>2.2000000000000002</v>
      </c>
      <c r="C16" s="20" t="s">
        <v>18</v>
      </c>
      <c r="D16" s="15" t="s">
        <v>16</v>
      </c>
      <c r="E16" s="11">
        <v>94.5</v>
      </c>
      <c r="F16" s="16"/>
      <c r="G16" s="21">
        <f t="shared" si="0"/>
        <v>0</v>
      </c>
    </row>
    <row r="17" spans="1:7" s="18" customFormat="1" ht="31.5" thickTop="1" thickBot="1">
      <c r="A17" s="13"/>
      <c r="B17" s="15">
        <v>2.2999999999999998</v>
      </c>
      <c r="C17" s="20" t="s">
        <v>19</v>
      </c>
      <c r="D17" s="15" t="s">
        <v>16</v>
      </c>
      <c r="E17" s="11">
        <v>10.5</v>
      </c>
      <c r="F17" s="16"/>
      <c r="G17" s="21">
        <f t="shared" si="0"/>
        <v>0</v>
      </c>
    </row>
    <row r="18" spans="1:7" s="18" customFormat="1" ht="31.5" thickTop="1" thickBot="1">
      <c r="A18" s="13"/>
      <c r="B18" s="15">
        <v>2.4</v>
      </c>
      <c r="C18" s="20" t="s">
        <v>20</v>
      </c>
      <c r="D18" s="15" t="s">
        <v>21</v>
      </c>
      <c r="E18" s="11">
        <v>0.94499999999999995</v>
      </c>
      <c r="F18" s="16"/>
      <c r="G18" s="21">
        <f t="shared" si="0"/>
        <v>0</v>
      </c>
    </row>
    <row r="19" spans="1:7" s="18" customFormat="1" ht="31.5" thickTop="1" thickBot="1">
      <c r="A19" s="13"/>
      <c r="B19" s="15">
        <v>2.5</v>
      </c>
      <c r="C19" s="20" t="s">
        <v>22</v>
      </c>
      <c r="D19" s="15" t="s">
        <v>21</v>
      </c>
      <c r="E19" s="11">
        <v>0.94499999999999995</v>
      </c>
      <c r="F19" s="16"/>
      <c r="G19" s="21">
        <f t="shared" si="0"/>
        <v>0</v>
      </c>
    </row>
    <row r="20" spans="1:7" s="18" customFormat="1" ht="46.5" thickTop="1" thickBot="1">
      <c r="A20" s="13"/>
      <c r="B20" s="15">
        <v>2.6</v>
      </c>
      <c r="C20" s="20" t="s">
        <v>168</v>
      </c>
      <c r="D20" s="15" t="s">
        <v>16</v>
      </c>
      <c r="E20" s="11">
        <v>94.5</v>
      </c>
      <c r="F20" s="16"/>
      <c r="G20" s="21">
        <f t="shared" si="0"/>
        <v>0</v>
      </c>
    </row>
    <row r="21" spans="1:7" s="18" customFormat="1" ht="16.5" thickTop="1" thickBot="1">
      <c r="A21" s="13"/>
      <c r="B21" s="15">
        <v>2.7</v>
      </c>
      <c r="C21" s="20" t="s">
        <v>24</v>
      </c>
      <c r="D21" s="15" t="s">
        <v>9</v>
      </c>
      <c r="E21" s="11">
        <v>1</v>
      </c>
      <c r="F21" s="16"/>
      <c r="G21" s="21">
        <f t="shared" si="0"/>
        <v>0</v>
      </c>
    </row>
    <row r="22" spans="1:7" s="18" customFormat="1" ht="18.75" thickTop="1" thickBot="1">
      <c r="A22" s="13"/>
      <c r="B22" s="8" t="s">
        <v>25</v>
      </c>
      <c r="C22" s="9"/>
      <c r="D22" s="15"/>
      <c r="E22" s="23"/>
      <c r="F22" s="24"/>
      <c r="G22" s="17">
        <f>SUM(G23:G29)</f>
        <v>0</v>
      </c>
    </row>
    <row r="23" spans="1:7" s="18" customFormat="1" ht="46.5" thickTop="1" thickBot="1">
      <c r="A23" s="13"/>
      <c r="B23" s="25"/>
      <c r="C23" s="26" t="s">
        <v>26</v>
      </c>
      <c r="D23" s="25"/>
      <c r="E23" s="27"/>
      <c r="F23" s="28"/>
      <c r="G23" s="29"/>
    </row>
    <row r="24" spans="1:7" s="18" customFormat="1" ht="16.5" customHeight="1" thickTop="1" thickBot="1">
      <c r="A24" s="13"/>
      <c r="B24" s="15">
        <v>3.1</v>
      </c>
      <c r="C24" s="20" t="s">
        <v>27</v>
      </c>
      <c r="D24" s="15" t="s">
        <v>16</v>
      </c>
      <c r="E24" s="11">
        <f>33+24</f>
        <v>57</v>
      </c>
      <c r="F24" s="24"/>
      <c r="G24" s="21">
        <f t="shared" ref="G24:G29" si="1">E24*F24</f>
        <v>0</v>
      </c>
    </row>
    <row r="25" spans="1:7" s="18" customFormat="1" ht="18.75" thickTop="1" thickBot="1">
      <c r="A25" s="13"/>
      <c r="B25" s="15">
        <v>3.2</v>
      </c>
      <c r="C25" s="30" t="s">
        <v>28</v>
      </c>
      <c r="D25" s="15" t="s">
        <v>13</v>
      </c>
      <c r="E25" s="11">
        <v>1</v>
      </c>
      <c r="F25" s="24"/>
      <c r="G25" s="21">
        <f t="shared" si="1"/>
        <v>0</v>
      </c>
    </row>
    <row r="26" spans="1:7" s="18" customFormat="1" ht="106.5" thickTop="1" thickBot="1">
      <c r="A26" s="13"/>
      <c r="B26" s="15">
        <v>3.3</v>
      </c>
      <c r="C26" s="20" t="s">
        <v>175</v>
      </c>
      <c r="D26" s="15" t="s">
        <v>30</v>
      </c>
      <c r="E26" s="11">
        <v>1</v>
      </c>
      <c r="F26" s="24"/>
      <c r="G26" s="21">
        <f t="shared" si="1"/>
        <v>0</v>
      </c>
    </row>
    <row r="27" spans="1:7" s="18" customFormat="1" ht="31.5" thickTop="1" thickBot="1">
      <c r="A27" s="13"/>
      <c r="B27" s="15">
        <v>3.4</v>
      </c>
      <c r="C27" s="20" t="s">
        <v>174</v>
      </c>
      <c r="D27" s="15" t="s">
        <v>30</v>
      </c>
      <c r="E27" s="11">
        <v>1</v>
      </c>
      <c r="F27" s="24"/>
      <c r="G27" s="21">
        <f t="shared" si="1"/>
        <v>0</v>
      </c>
    </row>
    <row r="28" spans="1:7" s="18" customFormat="1" ht="31.5" thickTop="1" thickBot="1">
      <c r="A28" s="13"/>
      <c r="B28" s="15">
        <v>3.5</v>
      </c>
      <c r="C28" s="20" t="s">
        <v>158</v>
      </c>
      <c r="D28" s="20" t="s">
        <v>9</v>
      </c>
      <c r="E28" s="11">
        <v>1</v>
      </c>
      <c r="F28" s="24"/>
      <c r="G28" s="21">
        <f t="shared" si="1"/>
        <v>0</v>
      </c>
    </row>
    <row r="29" spans="1:7" s="18" customFormat="1" ht="16.5" thickTop="1" thickBot="1">
      <c r="A29" s="13"/>
      <c r="B29" s="15">
        <v>3.6</v>
      </c>
      <c r="C29" s="20" t="s">
        <v>147</v>
      </c>
      <c r="D29" s="20" t="s">
        <v>9</v>
      </c>
      <c r="E29" s="11">
        <v>1</v>
      </c>
      <c r="F29" s="24"/>
      <c r="G29" s="21">
        <f t="shared" si="1"/>
        <v>0</v>
      </c>
    </row>
    <row r="30" spans="1:7" s="18" customFormat="1" ht="16.5" thickTop="1" thickBot="1">
      <c r="A30" s="13"/>
      <c r="B30" s="15"/>
      <c r="C30" s="31" t="s">
        <v>31</v>
      </c>
      <c r="D30" s="15"/>
      <c r="E30" s="32"/>
      <c r="F30" s="24"/>
      <c r="G30" s="33">
        <f>G9+G14+G22</f>
        <v>0</v>
      </c>
    </row>
    <row r="31" spans="1:7" s="18" customFormat="1" ht="16.5" thickTop="1" thickBot="1">
      <c r="A31" s="13"/>
      <c r="B31" s="15"/>
      <c r="C31" s="31" t="s">
        <v>32</v>
      </c>
      <c r="D31" s="15"/>
      <c r="E31" s="32"/>
      <c r="F31" s="24"/>
      <c r="G31" s="33">
        <f>G30</f>
        <v>0</v>
      </c>
    </row>
    <row r="32" spans="1:7" s="18" customFormat="1" ht="16.5" thickTop="1" thickBot="1">
      <c r="A32" s="13"/>
      <c r="B32" s="8" t="s">
        <v>33</v>
      </c>
      <c r="C32" s="9"/>
      <c r="D32" s="15"/>
      <c r="E32" s="32"/>
      <c r="F32" s="24"/>
      <c r="G32" s="34">
        <f>SUM(G38:G46)</f>
        <v>0</v>
      </c>
    </row>
    <row r="33" spans="1:7" s="18" customFormat="1" ht="16.5" thickTop="1" thickBot="1">
      <c r="A33" s="13"/>
      <c r="B33" s="35"/>
      <c r="C33" s="26" t="s">
        <v>34</v>
      </c>
      <c r="D33" s="25"/>
      <c r="E33" s="36"/>
      <c r="F33" s="28"/>
      <c r="G33" s="37"/>
    </row>
    <row r="34" spans="1:7" s="18" customFormat="1" ht="16.5" thickTop="1" thickBot="1">
      <c r="A34" s="13"/>
      <c r="B34" s="8"/>
      <c r="C34" s="38" t="s">
        <v>35</v>
      </c>
      <c r="D34" s="193"/>
      <c r="E34" s="194"/>
      <c r="F34" s="194"/>
      <c r="G34" s="195"/>
    </row>
    <row r="35" spans="1:7" s="18" customFormat="1" ht="16.5" thickTop="1" thickBot="1">
      <c r="A35" s="13"/>
      <c r="B35" s="8"/>
      <c r="C35" s="38" t="s">
        <v>36</v>
      </c>
      <c r="D35" s="184"/>
      <c r="E35" s="185"/>
      <c r="F35" s="185"/>
      <c r="G35" s="186"/>
    </row>
    <row r="36" spans="1:7" s="18" customFormat="1" ht="16.5" thickTop="1" thickBot="1">
      <c r="A36" s="13"/>
      <c r="B36" s="8"/>
      <c r="C36" s="38" t="s">
        <v>37</v>
      </c>
      <c r="D36" s="184"/>
      <c r="E36" s="185"/>
      <c r="F36" s="185"/>
      <c r="G36" s="186"/>
    </row>
    <row r="37" spans="1:7" s="18" customFormat="1" ht="31.5" thickTop="1" thickBot="1">
      <c r="A37" s="13"/>
      <c r="B37" s="35"/>
      <c r="C37" s="26" t="s">
        <v>38</v>
      </c>
      <c r="D37" s="39"/>
      <c r="E37" s="40"/>
      <c r="F37" s="41"/>
      <c r="G37" s="42"/>
    </row>
    <row r="38" spans="1:7" s="18" customFormat="1" ht="16.5" thickTop="1" thickBot="1">
      <c r="A38" s="13"/>
      <c r="B38" s="43">
        <v>4.0999999999999996</v>
      </c>
      <c r="C38" s="20" t="s">
        <v>39</v>
      </c>
      <c r="D38" s="15" t="s">
        <v>9</v>
      </c>
      <c r="E38" s="32">
        <v>1</v>
      </c>
      <c r="F38" s="24"/>
      <c r="G38" s="44">
        <f>F38*E38</f>
        <v>0</v>
      </c>
    </row>
    <row r="39" spans="1:7" s="18" customFormat="1" ht="31.5" thickTop="1" thickBot="1">
      <c r="A39" s="13"/>
      <c r="B39" s="43">
        <v>4.2</v>
      </c>
      <c r="C39" s="20" t="s">
        <v>40</v>
      </c>
      <c r="D39" s="15" t="s">
        <v>13</v>
      </c>
      <c r="E39" s="32">
        <v>4</v>
      </c>
      <c r="F39" s="24"/>
      <c r="G39" s="44">
        <f>F39*E39</f>
        <v>0</v>
      </c>
    </row>
    <row r="40" spans="1:7" s="18" customFormat="1" ht="46.5" thickTop="1" thickBot="1">
      <c r="A40" s="13"/>
      <c r="B40" s="45"/>
      <c r="C40" s="26" t="s">
        <v>190</v>
      </c>
      <c r="D40" s="25"/>
      <c r="E40" s="36"/>
      <c r="F40" s="28"/>
      <c r="G40" s="46"/>
    </row>
    <row r="41" spans="1:7" s="18" customFormat="1" ht="16.5" thickTop="1" thickBot="1">
      <c r="A41" s="13"/>
      <c r="B41" s="43">
        <v>4.3</v>
      </c>
      <c r="C41" s="20" t="s">
        <v>41</v>
      </c>
      <c r="D41" s="15" t="s">
        <v>13</v>
      </c>
      <c r="E41" s="32">
        <v>1</v>
      </c>
      <c r="F41" s="24"/>
      <c r="G41" s="44">
        <f t="shared" ref="G41:G46" si="2">F41*E41</f>
        <v>0</v>
      </c>
    </row>
    <row r="42" spans="1:7" s="18" customFormat="1" ht="16.5" thickTop="1" thickBot="1">
      <c r="A42" s="13"/>
      <c r="B42" s="43">
        <v>4.4000000000000004</v>
      </c>
      <c r="C42" s="20" t="s">
        <v>42</v>
      </c>
      <c r="D42" s="15" t="s">
        <v>9</v>
      </c>
      <c r="E42" s="32">
        <v>1</v>
      </c>
      <c r="F42" s="24"/>
      <c r="G42" s="44">
        <f t="shared" si="2"/>
        <v>0</v>
      </c>
    </row>
    <row r="43" spans="1:7" s="18" customFormat="1" ht="16.5" thickTop="1" thickBot="1">
      <c r="A43" s="13"/>
      <c r="B43" s="43">
        <v>4.5</v>
      </c>
      <c r="C43" s="20" t="s">
        <v>43</v>
      </c>
      <c r="D43" s="15" t="s">
        <v>13</v>
      </c>
      <c r="E43" s="32">
        <v>1</v>
      </c>
      <c r="F43" s="24"/>
      <c r="G43" s="44">
        <f t="shared" si="2"/>
        <v>0</v>
      </c>
    </row>
    <row r="44" spans="1:7" s="18" customFormat="1" ht="31.5" thickTop="1" thickBot="1">
      <c r="A44" s="13"/>
      <c r="B44" s="43">
        <v>4.5999999999999996</v>
      </c>
      <c r="C44" s="20" t="s">
        <v>44</v>
      </c>
      <c r="D44" s="15" t="s">
        <v>13</v>
      </c>
      <c r="E44" s="32">
        <v>1</v>
      </c>
      <c r="F44" s="24"/>
      <c r="G44" s="44">
        <f t="shared" si="2"/>
        <v>0</v>
      </c>
    </row>
    <row r="45" spans="1:7" s="18" customFormat="1" ht="31.5" thickTop="1" thickBot="1">
      <c r="A45" s="13"/>
      <c r="B45" s="43">
        <v>4.7</v>
      </c>
      <c r="C45" s="20" t="s">
        <v>160</v>
      </c>
      <c r="D45" s="15" t="s">
        <v>9</v>
      </c>
      <c r="E45" s="32">
        <v>1</v>
      </c>
      <c r="F45" s="24"/>
      <c r="G45" s="44">
        <f t="shared" si="2"/>
        <v>0</v>
      </c>
    </row>
    <row r="46" spans="1:7" s="18" customFormat="1" ht="16.5" thickTop="1" thickBot="1">
      <c r="A46" s="13"/>
      <c r="B46" s="43">
        <v>4.8</v>
      </c>
      <c r="C46" s="20" t="s">
        <v>45</v>
      </c>
      <c r="D46" s="15" t="s">
        <v>13</v>
      </c>
      <c r="E46" s="32">
        <v>1</v>
      </c>
      <c r="F46" s="24"/>
      <c r="G46" s="44">
        <f t="shared" si="2"/>
        <v>0</v>
      </c>
    </row>
    <row r="47" spans="1:7" s="18" customFormat="1" ht="16.5" thickTop="1" thickBot="1">
      <c r="A47" s="13"/>
      <c r="B47" s="8" t="s">
        <v>46</v>
      </c>
      <c r="C47" s="9"/>
      <c r="D47" s="15"/>
      <c r="E47" s="32"/>
      <c r="F47" s="24"/>
      <c r="G47" s="34">
        <f>SUM(G49:G58)</f>
        <v>0</v>
      </c>
    </row>
    <row r="48" spans="1:7" s="18" customFormat="1" ht="46.5" thickTop="1" thickBot="1">
      <c r="A48" s="13"/>
      <c r="B48" s="47"/>
      <c r="C48" s="48" t="s">
        <v>26</v>
      </c>
      <c r="D48" s="47"/>
      <c r="E48" s="49"/>
      <c r="F48" s="28"/>
      <c r="G48" s="29"/>
    </row>
    <row r="49" spans="1:12" s="18" customFormat="1" ht="16.5" thickTop="1" thickBot="1">
      <c r="A49" s="13"/>
      <c r="B49" s="163">
        <v>5.0999999999999996</v>
      </c>
      <c r="C49" s="50" t="s">
        <v>50</v>
      </c>
      <c r="D49" s="15" t="s">
        <v>13</v>
      </c>
      <c r="E49" s="16">
        <v>1</v>
      </c>
      <c r="F49" s="24"/>
      <c r="G49" s="21">
        <f t="shared" ref="G49:G58" si="3">E49*F49</f>
        <v>0</v>
      </c>
    </row>
    <row r="50" spans="1:12" s="18" customFormat="1" ht="16.5" thickTop="1" thickBot="1">
      <c r="A50" s="13"/>
      <c r="B50" s="15">
        <v>5.2</v>
      </c>
      <c r="C50" s="50" t="s">
        <v>173</v>
      </c>
      <c r="D50" s="15" t="s">
        <v>16</v>
      </c>
      <c r="E50" s="16">
        <f>30</f>
        <v>30</v>
      </c>
      <c r="F50" s="24"/>
      <c r="G50" s="21">
        <f t="shared" si="3"/>
        <v>0</v>
      </c>
    </row>
    <row r="51" spans="1:12" s="18" customFormat="1" ht="16.5" thickTop="1" thickBot="1">
      <c r="A51" s="13"/>
      <c r="B51" s="163">
        <v>5.3</v>
      </c>
      <c r="C51" s="50" t="s">
        <v>51</v>
      </c>
      <c r="D51" s="15" t="s">
        <v>16</v>
      </c>
      <c r="E51" s="11">
        <f>16+2</f>
        <v>18</v>
      </c>
      <c r="F51" s="24"/>
      <c r="G51" s="21">
        <f t="shared" si="3"/>
        <v>0</v>
      </c>
    </row>
    <row r="52" spans="1:12" s="54" customFormat="1" ht="18.75" thickTop="1" thickBot="1">
      <c r="A52" s="53"/>
      <c r="B52" s="15">
        <v>5.4</v>
      </c>
      <c r="C52" s="30" t="s">
        <v>53</v>
      </c>
      <c r="D52" s="15" t="s">
        <v>13</v>
      </c>
      <c r="E52" s="16">
        <v>1</v>
      </c>
      <c r="F52" s="24"/>
      <c r="G52" s="21">
        <f t="shared" si="3"/>
        <v>0</v>
      </c>
    </row>
    <row r="53" spans="1:12" s="54" customFormat="1" ht="16.5" thickTop="1" thickBot="1">
      <c r="A53" s="53"/>
      <c r="B53" s="163">
        <v>5.5</v>
      </c>
      <c r="C53" s="30" t="s">
        <v>54</v>
      </c>
      <c r="D53" s="15" t="s">
        <v>13</v>
      </c>
      <c r="E53" s="11">
        <v>2</v>
      </c>
      <c r="F53" s="24"/>
      <c r="G53" s="21">
        <f t="shared" si="3"/>
        <v>0</v>
      </c>
    </row>
    <row r="54" spans="1:12" s="54" customFormat="1" ht="16.5" thickTop="1" thickBot="1">
      <c r="A54" s="53"/>
      <c r="B54" s="15">
        <v>5.6</v>
      </c>
      <c r="C54" s="30" t="s">
        <v>172</v>
      </c>
      <c r="D54" s="15" t="s">
        <v>13</v>
      </c>
      <c r="E54" s="11">
        <v>1</v>
      </c>
      <c r="F54" s="24"/>
      <c r="G54" s="21">
        <f t="shared" si="3"/>
        <v>0</v>
      </c>
    </row>
    <row r="55" spans="1:12" s="54" customFormat="1" ht="16.5" thickTop="1" thickBot="1">
      <c r="A55" s="53"/>
      <c r="B55" s="163">
        <v>5.7</v>
      </c>
      <c r="C55" s="55" t="s">
        <v>55</v>
      </c>
      <c r="D55" s="15" t="s">
        <v>13</v>
      </c>
      <c r="E55" s="11">
        <v>1</v>
      </c>
      <c r="F55" s="24"/>
      <c r="G55" s="21">
        <f t="shared" si="3"/>
        <v>0</v>
      </c>
    </row>
    <row r="56" spans="1:12" s="54" customFormat="1" ht="16.5" thickTop="1" thickBot="1">
      <c r="A56" s="53"/>
      <c r="B56" s="15">
        <v>5.8</v>
      </c>
      <c r="C56" s="55" t="s">
        <v>56</v>
      </c>
      <c r="D56" s="15" t="s">
        <v>13</v>
      </c>
      <c r="E56" s="11">
        <f>E55*2</f>
        <v>2</v>
      </c>
      <c r="F56" s="24"/>
      <c r="G56" s="21">
        <f t="shared" si="3"/>
        <v>0</v>
      </c>
    </row>
    <row r="57" spans="1:12" s="18" customFormat="1" ht="16.5" thickTop="1" thickBot="1">
      <c r="A57" s="13"/>
      <c r="B57" s="163">
        <v>5.9</v>
      </c>
      <c r="C57" s="20" t="s">
        <v>171</v>
      </c>
      <c r="D57" s="15" t="s">
        <v>13</v>
      </c>
      <c r="E57" s="11">
        <v>1</v>
      </c>
      <c r="F57" s="24"/>
      <c r="G57" s="21">
        <f t="shared" si="3"/>
        <v>0</v>
      </c>
    </row>
    <row r="58" spans="1:12" s="18" customFormat="1" ht="31.5" thickTop="1" thickBot="1">
      <c r="A58" s="13"/>
      <c r="B58" s="52">
        <v>5.0999999999999996</v>
      </c>
      <c r="C58" s="20" t="s">
        <v>139</v>
      </c>
      <c r="D58" s="15" t="s">
        <v>13</v>
      </c>
      <c r="E58" s="11">
        <v>1</v>
      </c>
      <c r="F58" s="24"/>
      <c r="G58" s="21">
        <f t="shared" si="3"/>
        <v>0</v>
      </c>
      <c r="I58"/>
      <c r="J58" s="56"/>
      <c r="K58" s="56"/>
      <c r="L58" s="56"/>
    </row>
    <row r="59" spans="1:12" s="18" customFormat="1" ht="46.5" thickTop="1" thickBot="1">
      <c r="A59" s="13"/>
      <c r="B59" s="57"/>
      <c r="C59" s="58" t="s">
        <v>58</v>
      </c>
      <c r="D59" s="25"/>
      <c r="E59" s="27"/>
      <c r="F59" s="28"/>
      <c r="G59" s="29"/>
      <c r="I59" s="59"/>
      <c r="J59" s="56"/>
      <c r="K59" s="56"/>
      <c r="L59" s="56"/>
    </row>
    <row r="60" spans="1:12" s="18" customFormat="1" ht="20.25" thickTop="1" thickBot="1">
      <c r="A60" s="13"/>
      <c r="B60" s="52">
        <v>5.12</v>
      </c>
      <c r="C60" s="51" t="s">
        <v>170</v>
      </c>
      <c r="D60" s="15" t="s">
        <v>30</v>
      </c>
      <c r="E60" s="11">
        <v>1</v>
      </c>
      <c r="F60" s="24"/>
      <c r="G60" s="21"/>
      <c r="I60" s="59"/>
      <c r="J60" s="56"/>
      <c r="K60" s="56"/>
      <c r="L60" s="56"/>
    </row>
    <row r="61" spans="1:12" s="18" customFormat="1" ht="16.5" thickTop="1" thickBot="1">
      <c r="A61" s="13"/>
      <c r="B61" s="52"/>
      <c r="C61" s="31" t="s">
        <v>31</v>
      </c>
      <c r="D61" s="15"/>
      <c r="E61" s="11"/>
      <c r="F61" s="24"/>
      <c r="G61" s="21">
        <f>G32+G47</f>
        <v>0</v>
      </c>
      <c r="I61" s="59"/>
      <c r="J61" s="56"/>
      <c r="K61" s="56"/>
      <c r="L61" s="56"/>
    </row>
    <row r="62" spans="1:12" s="18" customFormat="1" ht="16.5" thickTop="1" thickBot="1">
      <c r="A62" s="13"/>
      <c r="B62" s="52"/>
      <c r="C62" s="31" t="s">
        <v>32</v>
      </c>
      <c r="D62" s="15"/>
      <c r="E62" s="11"/>
      <c r="F62" s="24"/>
      <c r="G62" s="21">
        <f>G61</f>
        <v>0</v>
      </c>
      <c r="I62" s="59"/>
      <c r="J62" s="56"/>
      <c r="K62" s="56"/>
      <c r="L62" s="56"/>
    </row>
    <row r="63" spans="1:12" s="18" customFormat="1" ht="16.5" thickTop="1" thickBot="1">
      <c r="A63" s="13"/>
      <c r="B63" s="8" t="s">
        <v>60</v>
      </c>
      <c r="C63" s="51"/>
      <c r="D63" s="15"/>
      <c r="E63" s="11"/>
      <c r="F63" s="24"/>
      <c r="G63" s="34">
        <f>SUM(G65:G66)</f>
        <v>0</v>
      </c>
      <c r="I63" s="59"/>
      <c r="J63" s="56"/>
      <c r="K63" s="56"/>
      <c r="L63" s="56"/>
    </row>
    <row r="64" spans="1:12" s="18" customFormat="1" ht="61.5" thickTop="1" thickBot="1">
      <c r="A64" s="13"/>
      <c r="B64" s="25"/>
      <c r="C64" s="58" t="s">
        <v>61</v>
      </c>
      <c r="D64" s="25"/>
      <c r="E64" s="27"/>
      <c r="F64" s="28"/>
      <c r="G64" s="29"/>
      <c r="I64" s="59"/>
      <c r="J64" s="56"/>
      <c r="K64" s="56"/>
      <c r="L64" s="56"/>
    </row>
    <row r="65" spans="1:12" s="18" customFormat="1" ht="61.5" thickTop="1" thickBot="1">
      <c r="A65" s="13"/>
      <c r="B65" s="15">
        <v>6.1</v>
      </c>
      <c r="C65" s="51" t="s">
        <v>62</v>
      </c>
      <c r="D65" s="15" t="s">
        <v>13</v>
      </c>
      <c r="E65" s="11">
        <v>2</v>
      </c>
      <c r="F65" s="24"/>
      <c r="G65" s="21">
        <f>E65*F65</f>
        <v>0</v>
      </c>
      <c r="I65" s="59"/>
      <c r="J65" s="56"/>
      <c r="K65" s="56"/>
      <c r="L65" s="56"/>
    </row>
    <row r="66" spans="1:12" s="18" customFormat="1" ht="33.75" thickTop="1" thickBot="1">
      <c r="A66" s="13"/>
      <c r="B66" s="15">
        <v>6.2</v>
      </c>
      <c r="C66" s="55" t="s">
        <v>63</v>
      </c>
      <c r="D66" s="15" t="s">
        <v>13</v>
      </c>
      <c r="E66" s="11">
        <v>4</v>
      </c>
      <c r="F66" s="24"/>
      <c r="G66" s="21">
        <f>E66*F66</f>
        <v>0</v>
      </c>
      <c r="I66"/>
      <c r="J66" s="56"/>
      <c r="K66" s="56"/>
      <c r="L66" s="56"/>
    </row>
    <row r="67" spans="1:12" s="18" customFormat="1" ht="16.5" thickTop="1" thickBot="1">
      <c r="A67" s="13"/>
      <c r="B67" s="15">
        <v>6.3</v>
      </c>
      <c r="C67" s="55" t="s">
        <v>64</v>
      </c>
      <c r="D67" s="15" t="s">
        <v>13</v>
      </c>
      <c r="E67" s="11">
        <v>1</v>
      </c>
      <c r="F67" s="24"/>
      <c r="G67" s="21"/>
      <c r="I67"/>
      <c r="J67" s="56"/>
      <c r="K67" s="56"/>
      <c r="L67" s="56"/>
    </row>
    <row r="68" spans="1:12" s="18" customFormat="1" ht="16.5" thickTop="1" thickBot="1">
      <c r="A68" s="13"/>
      <c r="B68" s="8" t="s">
        <v>65</v>
      </c>
      <c r="C68" s="9" t="s">
        <v>66</v>
      </c>
      <c r="D68" s="15"/>
      <c r="E68" s="11"/>
      <c r="F68" s="24"/>
      <c r="G68" s="34">
        <f>G75+SUM(G94:G97)+G99</f>
        <v>0</v>
      </c>
    </row>
    <row r="69" spans="1:12" s="18" customFormat="1" ht="31.5" thickTop="1" thickBot="1">
      <c r="A69" s="13"/>
      <c r="B69" s="35"/>
      <c r="C69" s="155" t="s">
        <v>143</v>
      </c>
      <c r="D69" s="15"/>
      <c r="E69" s="27"/>
      <c r="F69" s="28"/>
      <c r="G69" s="37"/>
    </row>
    <row r="70" spans="1:12" s="18" customFormat="1" ht="16.5" thickTop="1" thickBot="1">
      <c r="A70" s="13"/>
      <c r="B70" s="15"/>
      <c r="C70" s="156" t="s">
        <v>144</v>
      </c>
      <c r="D70" s="60"/>
      <c r="E70" s="61"/>
      <c r="F70" s="61"/>
      <c r="G70" s="62"/>
    </row>
    <row r="71" spans="1:12" s="18" customFormat="1" ht="16.5" thickTop="1" thickBot="1">
      <c r="A71" s="13"/>
      <c r="B71" s="15"/>
      <c r="C71" s="156" t="s">
        <v>67</v>
      </c>
      <c r="D71" s="184"/>
      <c r="E71" s="185"/>
      <c r="F71" s="185"/>
      <c r="G71" s="186"/>
    </row>
    <row r="72" spans="1:12" s="18" customFormat="1" ht="16.5" thickTop="1" thickBot="1">
      <c r="A72" s="13"/>
      <c r="B72" s="15"/>
      <c r="C72" s="156" t="s">
        <v>68</v>
      </c>
      <c r="D72" s="63"/>
      <c r="E72" s="187" t="s">
        <v>69</v>
      </c>
      <c r="F72" s="188"/>
      <c r="G72" s="64"/>
    </row>
    <row r="73" spans="1:12" s="18" customFormat="1" ht="31.5" thickTop="1" thickBot="1">
      <c r="A73" s="13"/>
      <c r="B73" s="25"/>
      <c r="C73" s="155" t="s">
        <v>70</v>
      </c>
      <c r="D73" s="25"/>
      <c r="E73" s="65"/>
      <c r="F73" s="41"/>
      <c r="G73" s="29"/>
    </row>
    <row r="74" spans="1:12" s="18" customFormat="1" ht="16.5" thickTop="1" thickBot="1">
      <c r="A74" s="13"/>
      <c r="B74" s="15"/>
      <c r="C74" s="9" t="s">
        <v>71</v>
      </c>
      <c r="D74" s="15"/>
      <c r="E74" s="23"/>
      <c r="F74" s="24"/>
      <c r="G74" s="21"/>
    </row>
    <row r="75" spans="1:12" s="18" customFormat="1" ht="61.5" thickTop="1" thickBot="1">
      <c r="A75" s="13"/>
      <c r="B75" s="15">
        <v>7.1</v>
      </c>
      <c r="C75" s="50" t="s">
        <v>145</v>
      </c>
      <c r="D75" s="15"/>
      <c r="E75" s="11" t="s">
        <v>13</v>
      </c>
      <c r="F75" s="24">
        <v>1</v>
      </c>
      <c r="G75" s="21"/>
    </row>
    <row r="76" spans="1:12" s="18" customFormat="1" ht="16.5" thickTop="1" thickBot="1">
      <c r="A76" s="13"/>
      <c r="B76" s="15"/>
      <c r="C76" s="157" t="s">
        <v>72</v>
      </c>
      <c r="D76" s="15"/>
      <c r="E76" s="66"/>
      <c r="F76" s="67"/>
      <c r="G76" s="21"/>
    </row>
    <row r="77" spans="1:12" s="18" customFormat="1" ht="16.5" thickTop="1" thickBot="1">
      <c r="A77" s="13"/>
      <c r="B77" s="15"/>
      <c r="C77" s="158" t="s">
        <v>73</v>
      </c>
      <c r="D77" s="15" t="s">
        <v>74</v>
      </c>
      <c r="E77" s="95"/>
      <c r="F77" s="167" t="s">
        <v>111</v>
      </c>
      <c r="G77" s="21"/>
    </row>
    <row r="78" spans="1:12" s="18" customFormat="1" ht="16.5" thickTop="1" thickBot="1">
      <c r="A78" s="13"/>
      <c r="B78" s="15"/>
      <c r="C78" s="158" t="s">
        <v>75</v>
      </c>
      <c r="D78" s="15" t="s">
        <v>76</v>
      </c>
      <c r="E78" s="69">
        <v>1.1000000000000001</v>
      </c>
      <c r="F78" s="70"/>
      <c r="G78" s="21"/>
    </row>
    <row r="79" spans="1:12" s="18" customFormat="1" ht="16.5" thickTop="1" thickBot="1">
      <c r="A79" s="13"/>
      <c r="B79" s="15"/>
      <c r="C79" s="158" t="s">
        <v>77</v>
      </c>
      <c r="D79" s="15" t="s">
        <v>16</v>
      </c>
      <c r="E79" s="71">
        <v>35</v>
      </c>
      <c r="F79" s="166" t="s">
        <v>111</v>
      </c>
      <c r="G79" s="21"/>
    </row>
    <row r="80" spans="1:12" s="18" customFormat="1" ht="16.5" thickTop="1" thickBot="1">
      <c r="A80" s="13"/>
      <c r="B80" s="15"/>
      <c r="C80" s="158" t="s">
        <v>78</v>
      </c>
      <c r="D80" s="15" t="s">
        <v>79</v>
      </c>
      <c r="E80" s="187" t="s">
        <v>80</v>
      </c>
      <c r="F80" s="189"/>
      <c r="G80" s="21"/>
    </row>
    <row r="81" spans="1:7" ht="16.5" thickTop="1" thickBot="1">
      <c r="B81" s="15"/>
      <c r="C81" s="158" t="s">
        <v>81</v>
      </c>
      <c r="D81" s="15" t="s">
        <v>16</v>
      </c>
      <c r="E81" s="72">
        <v>15</v>
      </c>
      <c r="F81" s="165" t="s">
        <v>111</v>
      </c>
      <c r="G81" s="21"/>
    </row>
    <row r="82" spans="1:7" ht="16.5" thickTop="1" thickBot="1">
      <c r="B82" s="15"/>
      <c r="C82" s="158" t="s">
        <v>82</v>
      </c>
      <c r="D82" s="15" t="s">
        <v>74</v>
      </c>
      <c r="E82" s="72"/>
      <c r="F82" s="165" t="s">
        <v>111</v>
      </c>
      <c r="G82" s="21"/>
    </row>
    <row r="83" spans="1:7" ht="16.5" thickTop="1" thickBot="1">
      <c r="B83" s="15"/>
      <c r="C83" s="157" t="s">
        <v>83</v>
      </c>
      <c r="D83" s="15"/>
      <c r="E83" s="75"/>
      <c r="F83" s="76"/>
      <c r="G83" s="21"/>
    </row>
    <row r="84" spans="1:7" ht="16.5" thickTop="1" thickBot="1">
      <c r="A84" s="77"/>
      <c r="B84" s="15"/>
      <c r="C84" s="158" t="s">
        <v>84</v>
      </c>
      <c r="D84" s="20" t="s">
        <v>85</v>
      </c>
      <c r="E84" s="75"/>
      <c r="F84" s="76"/>
      <c r="G84" s="21"/>
    </row>
    <row r="85" spans="1:7" ht="16.5" thickTop="1" thickBot="1">
      <c r="B85" s="15"/>
      <c r="C85" s="156" t="s">
        <v>86</v>
      </c>
      <c r="D85" s="20" t="s">
        <v>76</v>
      </c>
      <c r="E85" s="75"/>
      <c r="F85" s="76"/>
      <c r="G85" s="21"/>
    </row>
    <row r="86" spans="1:7" ht="16.5" thickTop="1" thickBot="1">
      <c r="B86" s="15"/>
      <c r="C86" s="156" t="s">
        <v>87</v>
      </c>
      <c r="D86" s="20" t="s">
        <v>76</v>
      </c>
      <c r="E86" s="75"/>
      <c r="F86" s="76"/>
      <c r="G86" s="21"/>
    </row>
    <row r="87" spans="1:7" ht="16.5" thickTop="1" thickBot="1">
      <c r="B87" s="15"/>
      <c r="C87" s="156" t="s">
        <v>88</v>
      </c>
      <c r="D87" s="20" t="s">
        <v>76</v>
      </c>
      <c r="E87" s="75"/>
      <c r="F87" s="76"/>
      <c r="G87" s="21"/>
    </row>
    <row r="88" spans="1:7" ht="16.5" thickTop="1" thickBot="1">
      <c r="B88" s="15"/>
      <c r="C88" s="156" t="s">
        <v>89</v>
      </c>
      <c r="D88" s="20" t="s">
        <v>76</v>
      </c>
      <c r="E88" s="75"/>
      <c r="F88" s="76"/>
      <c r="G88" s="21"/>
    </row>
    <row r="89" spans="1:7" ht="16.5" thickTop="1" thickBot="1">
      <c r="B89" s="15"/>
      <c r="C89" s="156" t="s">
        <v>90</v>
      </c>
      <c r="D89" s="20" t="s">
        <v>91</v>
      </c>
      <c r="E89" s="75"/>
      <c r="F89" s="76"/>
      <c r="G89" s="21"/>
    </row>
    <row r="90" spans="1:7" ht="16.5" thickTop="1" thickBot="1">
      <c r="B90" s="15"/>
      <c r="C90" s="156" t="s">
        <v>92</v>
      </c>
      <c r="D90" s="20" t="s">
        <v>93</v>
      </c>
      <c r="E90" s="75"/>
      <c r="F90" s="76"/>
      <c r="G90" s="21"/>
    </row>
    <row r="91" spans="1:7" ht="16.5" thickTop="1" thickBot="1">
      <c r="B91" s="15"/>
      <c r="C91" s="156" t="s">
        <v>94</v>
      </c>
      <c r="D91" s="20" t="s">
        <v>93</v>
      </c>
      <c r="E91" s="75"/>
      <c r="F91" s="76"/>
      <c r="G91" s="21"/>
    </row>
    <row r="92" spans="1:7" ht="16.5" thickTop="1" thickBot="1">
      <c r="B92" s="15"/>
      <c r="C92" s="156" t="s">
        <v>95</v>
      </c>
      <c r="D92" s="20" t="s">
        <v>13</v>
      </c>
      <c r="E92" s="75"/>
      <c r="F92" s="76"/>
      <c r="G92" s="21"/>
    </row>
    <row r="93" spans="1:7" ht="31.5" thickTop="1" thickBot="1">
      <c r="B93" s="25">
        <v>7.2</v>
      </c>
      <c r="C93" s="164" t="s">
        <v>152</v>
      </c>
      <c r="D93" s="26"/>
      <c r="E93" s="27"/>
      <c r="F93" s="28"/>
      <c r="G93" s="29"/>
    </row>
    <row r="94" spans="1:7" ht="31.5" thickTop="1" thickBot="1">
      <c r="B94" s="15" t="s">
        <v>153</v>
      </c>
      <c r="C94" s="159" t="s">
        <v>154</v>
      </c>
      <c r="D94" s="20" t="s">
        <v>13</v>
      </c>
      <c r="E94" s="11">
        <v>1</v>
      </c>
      <c r="F94" s="24"/>
      <c r="G94" s="21">
        <f>E94*F94</f>
        <v>0</v>
      </c>
    </row>
    <row r="95" spans="1:7" ht="31.5" thickTop="1" thickBot="1">
      <c r="B95" s="15" t="s">
        <v>155</v>
      </c>
      <c r="C95" s="20" t="s">
        <v>156</v>
      </c>
      <c r="D95" s="20" t="s">
        <v>9</v>
      </c>
      <c r="E95" s="11">
        <v>1</v>
      </c>
      <c r="F95" s="24"/>
      <c r="G95" s="21">
        <f>E95*F95</f>
        <v>0</v>
      </c>
    </row>
    <row r="96" spans="1:7" ht="31.5" thickTop="1" thickBot="1">
      <c r="B96" s="15" t="s">
        <v>157</v>
      </c>
      <c r="C96" s="20" t="s">
        <v>169</v>
      </c>
      <c r="D96" s="20" t="s">
        <v>9</v>
      </c>
      <c r="E96" s="11">
        <v>1</v>
      </c>
      <c r="F96" s="24"/>
      <c r="G96" s="21">
        <f>E96*F96</f>
        <v>0</v>
      </c>
    </row>
    <row r="97" spans="2:7" ht="16.5" thickTop="1" thickBot="1">
      <c r="B97" s="15" t="s">
        <v>159</v>
      </c>
      <c r="C97" s="20" t="s">
        <v>147</v>
      </c>
      <c r="D97" s="20" t="s">
        <v>9</v>
      </c>
      <c r="E97" s="11">
        <v>1</v>
      </c>
      <c r="F97" s="24"/>
      <c r="G97" s="21">
        <f>E97*F97</f>
        <v>0</v>
      </c>
    </row>
    <row r="98" spans="2:7" ht="16.5" thickTop="1" thickBot="1">
      <c r="B98" s="15"/>
      <c r="C98" s="160" t="s">
        <v>96</v>
      </c>
      <c r="D98" s="20"/>
      <c r="E98" s="23"/>
      <c r="F98" s="24"/>
      <c r="G98" s="21"/>
    </row>
    <row r="99" spans="2:7" ht="46.5" thickTop="1" thickBot="1">
      <c r="B99" s="15">
        <v>7.3</v>
      </c>
      <c r="C99" s="161" t="s">
        <v>142</v>
      </c>
      <c r="D99" s="20" t="s">
        <v>13</v>
      </c>
      <c r="E99" s="11">
        <v>1</v>
      </c>
      <c r="F99" s="24"/>
      <c r="G99" s="21">
        <f>F99</f>
        <v>0</v>
      </c>
    </row>
    <row r="100" spans="2:7" ht="16.5" thickTop="1" thickBot="1">
      <c r="B100" s="15"/>
      <c r="C100" s="162" t="s">
        <v>83</v>
      </c>
      <c r="D100" s="20"/>
      <c r="E100" s="23"/>
      <c r="F100" s="24"/>
      <c r="G100" s="21"/>
    </row>
    <row r="101" spans="2:7" ht="16.5" thickTop="1" thickBot="1">
      <c r="B101" s="15"/>
      <c r="C101" s="158" t="s">
        <v>97</v>
      </c>
      <c r="D101" s="20"/>
      <c r="E101" s="190"/>
      <c r="F101" s="191"/>
      <c r="G101" s="21"/>
    </row>
    <row r="102" spans="2:7" ht="16.5" thickTop="1" thickBot="1">
      <c r="B102" s="15"/>
      <c r="C102" s="158" t="s">
        <v>98</v>
      </c>
      <c r="D102" s="20" t="s">
        <v>99</v>
      </c>
      <c r="E102" s="182"/>
      <c r="F102" s="183"/>
      <c r="G102" s="21"/>
    </row>
    <row r="103" spans="2:7" ht="16.5" thickTop="1" thickBot="1">
      <c r="B103" s="15"/>
      <c r="C103" s="158" t="s">
        <v>100</v>
      </c>
      <c r="D103" s="20" t="s">
        <v>101</v>
      </c>
      <c r="E103" s="182"/>
      <c r="F103" s="183"/>
      <c r="G103" s="21"/>
    </row>
    <row r="104" spans="2:7" ht="16.5" thickTop="1" thickBot="1">
      <c r="B104" s="15"/>
      <c r="C104" s="158" t="s">
        <v>102</v>
      </c>
      <c r="D104" s="20" t="s">
        <v>103</v>
      </c>
      <c r="E104" s="182"/>
      <c r="F104" s="183"/>
      <c r="G104" s="21"/>
    </row>
    <row r="105" spans="2:7" ht="16.5" thickTop="1" thickBot="1">
      <c r="B105" s="15"/>
      <c r="C105" s="156" t="s">
        <v>104</v>
      </c>
      <c r="D105" s="20"/>
      <c r="E105" s="182"/>
      <c r="F105" s="183"/>
      <c r="G105" s="21"/>
    </row>
    <row r="106" spans="2:7" ht="16.5" thickTop="1" thickBot="1">
      <c r="B106" s="15"/>
      <c r="C106" s="38"/>
      <c r="D106" s="20"/>
      <c r="E106" s="78"/>
      <c r="F106" s="79"/>
      <c r="G106" s="80"/>
    </row>
    <row r="107" spans="2:7" ht="16.5" thickTop="1" thickBot="1">
      <c r="B107" s="81"/>
      <c r="C107" s="81" t="s">
        <v>106</v>
      </c>
      <c r="D107" s="81"/>
      <c r="E107" s="82"/>
      <c r="F107" s="82"/>
      <c r="G107" s="83">
        <f>G9+G14+G22+G32+G47+G63+G68</f>
        <v>0</v>
      </c>
    </row>
    <row r="108" spans="2:7" ht="16.5" thickTop="1" thickBot="1">
      <c r="B108" s="81"/>
      <c r="C108" s="81" t="s">
        <v>107</v>
      </c>
      <c r="D108" s="81"/>
      <c r="E108" s="81"/>
      <c r="F108" s="81"/>
      <c r="G108" s="84">
        <f>G107*0.1</f>
        <v>0</v>
      </c>
    </row>
    <row r="109" spans="2:7" ht="16.5" thickTop="1" thickBot="1">
      <c r="B109" s="81"/>
      <c r="C109" s="81" t="s">
        <v>108</v>
      </c>
      <c r="D109" s="81"/>
      <c r="E109" s="81"/>
      <c r="F109" s="81"/>
      <c r="G109" s="84">
        <f>G108*0.16</f>
        <v>0</v>
      </c>
    </row>
    <row r="110" spans="2:7" ht="16.5" thickTop="1" thickBot="1">
      <c r="B110" s="81"/>
      <c r="C110" s="81" t="s">
        <v>109</v>
      </c>
      <c r="D110" s="81"/>
      <c r="E110" s="81"/>
      <c r="F110" s="81"/>
      <c r="G110" s="83">
        <f>G109+G108+G107</f>
        <v>0</v>
      </c>
    </row>
    <row r="111" spans="2:7" ht="15.75" thickTop="1">
      <c r="B111" s="85"/>
      <c r="C111" s="77"/>
      <c r="D111" s="77"/>
      <c r="E111" s="77"/>
      <c r="F111" s="86"/>
      <c r="G111" s="77"/>
    </row>
    <row r="112" spans="2:7">
      <c r="B112" s="87"/>
      <c r="C112" s="4"/>
    </row>
    <row r="113" spans="1:7">
      <c r="B113" s="87"/>
      <c r="C113" s="4"/>
      <c r="D113" s="1"/>
      <c r="E113" s="1"/>
      <c r="F113" s="1"/>
      <c r="G113" s="1"/>
    </row>
    <row r="114" spans="1:7" s="3" customFormat="1" ht="14.25">
      <c r="A114" s="1"/>
      <c r="B114" s="88"/>
      <c r="C114" s="89"/>
      <c r="D114" s="1"/>
      <c r="E114" s="1"/>
      <c r="F114" s="1"/>
      <c r="G114" s="1"/>
    </row>
    <row r="115" spans="1:7" s="3" customFormat="1" ht="14.25">
      <c r="A115" s="1"/>
      <c r="B115" s="88"/>
      <c r="C115" s="89"/>
      <c r="F115" s="4"/>
    </row>
    <row r="116" spans="1:7" s="3" customFormat="1" ht="14.25">
      <c r="A116" s="1"/>
      <c r="B116" s="88"/>
      <c r="C116" s="89"/>
      <c r="F116" s="4"/>
    </row>
    <row r="117" spans="1:7" s="3" customFormat="1" ht="14.25">
      <c r="A117" s="1"/>
      <c r="B117" s="88"/>
      <c r="C117" s="89"/>
      <c r="F117" s="4"/>
    </row>
    <row r="118" spans="1:7" s="3" customFormat="1" ht="14.25">
      <c r="A118" s="1"/>
      <c r="B118" s="88"/>
      <c r="C118" s="90"/>
      <c r="F118" s="4"/>
    </row>
    <row r="119" spans="1:7" s="3" customFormat="1" ht="14.25">
      <c r="A119" s="1"/>
      <c r="B119" s="88"/>
      <c r="C119" s="91"/>
      <c r="F119" s="4"/>
    </row>
    <row r="120" spans="1:7" s="3" customFormat="1" ht="14.25">
      <c r="A120" s="1"/>
      <c r="B120" s="88"/>
      <c r="C120" s="92"/>
      <c r="F120" s="4"/>
    </row>
    <row r="121" spans="1:7" s="3" customFormat="1" ht="14.25">
      <c r="A121" s="1"/>
      <c r="B121" s="88"/>
      <c r="C121" s="93"/>
      <c r="F121" s="4"/>
    </row>
    <row r="122" spans="1:7" s="3" customFormat="1" ht="14.25">
      <c r="A122" s="1"/>
      <c r="B122" s="88"/>
      <c r="C122" s="93"/>
      <c r="F122" s="4"/>
    </row>
    <row r="124" spans="1:7" s="3" customFormat="1" ht="14.25">
      <c r="A124" s="1"/>
      <c r="B124" s="88"/>
      <c r="C124" s="89"/>
      <c r="F124" s="4"/>
    </row>
  </sheetData>
  <mergeCells count="14">
    <mergeCell ref="D36:G36"/>
    <mergeCell ref="B2:G2"/>
    <mergeCell ref="B3:G3"/>
    <mergeCell ref="B5:G5"/>
    <mergeCell ref="D34:G34"/>
    <mergeCell ref="D35:G35"/>
    <mergeCell ref="E104:F104"/>
    <mergeCell ref="E105:F105"/>
    <mergeCell ref="D71:G71"/>
    <mergeCell ref="E72:F72"/>
    <mergeCell ref="E80:F80"/>
    <mergeCell ref="E101:F101"/>
    <mergeCell ref="E102:F102"/>
    <mergeCell ref="E103:F103"/>
  </mergeCells>
  <pageMargins left="0.70866141732283472" right="0.70866141732283472" top="0.74803149606299213" bottom="0.74803149606299213" header="0.31496062992125984" footer="0.31496062992125984"/>
  <pageSetup paperSize="9" scale="56" fitToHeight="0" orientation="portrait" r:id="rId1"/>
  <headerFooter>
    <oddFooter>Page &amp;P of &amp;N</oddFooter>
  </headerFooter>
  <rowBreaks count="2" manualBreakCount="2">
    <brk id="30" max="16383" man="1"/>
    <brk id="6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79998168889431442"/>
    <pageSetUpPr fitToPage="1"/>
  </sheetPr>
  <dimension ref="A2:L122"/>
  <sheetViews>
    <sheetView view="pageBreakPreview" zoomScaleNormal="100" zoomScaleSheetLayoutView="100" workbookViewId="0">
      <selection activeCell="C37" sqref="C37"/>
    </sheetView>
  </sheetViews>
  <sheetFormatPr defaultRowHeight="15"/>
  <cols>
    <col min="1" max="1" width="2" style="1" customWidth="1"/>
    <col min="2" max="2" width="9.42578125" style="88"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0" t="s">
        <v>0</v>
      </c>
      <c r="C2" s="180"/>
      <c r="D2" s="180"/>
      <c r="E2" s="180"/>
      <c r="F2" s="180"/>
      <c r="G2" s="180"/>
    </row>
    <row r="3" spans="1:7" ht="18" customHeight="1">
      <c r="B3" s="181" t="s">
        <v>110</v>
      </c>
      <c r="C3" s="181"/>
      <c r="D3" s="181"/>
      <c r="E3" s="181"/>
      <c r="F3" s="181"/>
      <c r="G3" s="181"/>
    </row>
    <row r="4" spans="1:7" ht="20.25">
      <c r="B4" s="2"/>
      <c r="D4" s="4"/>
    </row>
    <row r="5" spans="1:7" ht="21.75" thickBot="1">
      <c r="B5" s="192" t="s">
        <v>186</v>
      </c>
      <c r="C5" s="192"/>
      <c r="D5" s="192"/>
      <c r="E5" s="192"/>
      <c r="F5" s="192"/>
      <c r="G5" s="192"/>
    </row>
    <row r="6" spans="1:7" ht="16.5" thickTop="1" thickBot="1">
      <c r="B6" s="5" t="s">
        <v>135</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0.1</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6</v>
      </c>
      <c r="F15" s="16"/>
      <c r="G15" s="21">
        <f t="shared" ref="G15:G21" si="0">E15*F15</f>
        <v>0</v>
      </c>
    </row>
    <row r="16" spans="1:7" s="18" customFormat="1" ht="31.5" thickTop="1" thickBot="1">
      <c r="A16" s="13"/>
      <c r="B16" s="15">
        <v>2.2000000000000002</v>
      </c>
      <c r="C16" s="20" t="s">
        <v>18</v>
      </c>
      <c r="D16" s="15" t="s">
        <v>16</v>
      </c>
      <c r="E16" s="11">
        <v>261.90000000000003</v>
      </c>
      <c r="F16" s="16"/>
      <c r="G16" s="21">
        <f t="shared" si="0"/>
        <v>0</v>
      </c>
    </row>
    <row r="17" spans="1:7" s="18" customFormat="1" ht="31.5" thickTop="1" thickBot="1">
      <c r="A17" s="13"/>
      <c r="B17" s="15">
        <v>2.2999999999999998</v>
      </c>
      <c r="C17" s="20" t="s">
        <v>19</v>
      </c>
      <c r="D17" s="15" t="s">
        <v>16</v>
      </c>
      <c r="E17" s="11">
        <v>29.1</v>
      </c>
      <c r="F17" s="16"/>
      <c r="G17" s="21">
        <f t="shared" si="0"/>
        <v>0</v>
      </c>
    </row>
    <row r="18" spans="1:7" s="18" customFormat="1" ht="31.5" thickTop="1" thickBot="1">
      <c r="A18" s="13"/>
      <c r="B18" s="15">
        <v>2.4</v>
      </c>
      <c r="C18" s="20" t="s">
        <v>20</v>
      </c>
      <c r="D18" s="15" t="s">
        <v>21</v>
      </c>
      <c r="E18" s="11">
        <v>2.6190000000000002</v>
      </c>
      <c r="F18" s="16"/>
      <c r="G18" s="21">
        <f t="shared" si="0"/>
        <v>0</v>
      </c>
    </row>
    <row r="19" spans="1:7" s="18" customFormat="1" ht="31.5" thickTop="1" thickBot="1">
      <c r="A19" s="13"/>
      <c r="B19" s="15">
        <v>2.5</v>
      </c>
      <c r="C19" s="20" t="s">
        <v>22</v>
      </c>
      <c r="D19" s="15" t="s">
        <v>21</v>
      </c>
      <c r="E19" s="11">
        <v>2.6190000000000002</v>
      </c>
      <c r="F19" s="16"/>
      <c r="G19" s="21">
        <f t="shared" si="0"/>
        <v>0</v>
      </c>
    </row>
    <row r="20" spans="1:7" s="18" customFormat="1" ht="46.5" thickTop="1" thickBot="1">
      <c r="A20" s="13"/>
      <c r="B20" s="15">
        <v>2.6</v>
      </c>
      <c r="C20" s="20" t="s">
        <v>23</v>
      </c>
      <c r="D20" s="15" t="s">
        <v>21</v>
      </c>
      <c r="E20" s="11">
        <v>31.428000000000004</v>
      </c>
      <c r="F20" s="16"/>
      <c r="G20" s="21">
        <f t="shared" si="0"/>
        <v>0</v>
      </c>
    </row>
    <row r="21" spans="1:7" s="18" customFormat="1" ht="16.5" thickTop="1" thickBot="1">
      <c r="A21" s="13"/>
      <c r="B21" s="15">
        <v>2.7</v>
      </c>
      <c r="C21" s="20" t="s">
        <v>24</v>
      </c>
      <c r="D21" s="15" t="s">
        <v>9</v>
      </c>
      <c r="E21" s="11">
        <v>1</v>
      </c>
      <c r="F21" s="16"/>
      <c r="G21" s="21">
        <f t="shared" si="0"/>
        <v>0</v>
      </c>
    </row>
    <row r="22" spans="1:7" s="18" customFormat="1" ht="18.75" thickTop="1" thickBot="1">
      <c r="A22" s="13"/>
      <c r="B22" s="8" t="s">
        <v>25</v>
      </c>
      <c r="C22" s="9"/>
      <c r="D22" s="15"/>
      <c r="E22" s="23"/>
      <c r="F22" s="24"/>
      <c r="G22" s="17">
        <f>SUM(G23:G28)</f>
        <v>0</v>
      </c>
    </row>
    <row r="23" spans="1:7" s="18" customFormat="1" ht="46.5" thickTop="1" thickBot="1">
      <c r="A23" s="13"/>
      <c r="B23" s="25"/>
      <c r="C23" s="26" t="s">
        <v>26</v>
      </c>
      <c r="D23" s="25"/>
      <c r="E23" s="27">
        <v>6</v>
      </c>
      <c r="F23" s="28"/>
      <c r="G23" s="29"/>
    </row>
    <row r="24" spans="1:7" s="18" customFormat="1" ht="16.5" customHeight="1" thickTop="1" thickBot="1">
      <c r="A24" s="13"/>
      <c r="B24" s="15">
        <v>3.1</v>
      </c>
      <c r="C24" s="20" t="s">
        <v>27</v>
      </c>
      <c r="D24" s="15" t="s">
        <v>16</v>
      </c>
      <c r="E24" s="11"/>
      <c r="F24" s="24"/>
      <c r="G24" s="21">
        <f>E24*F24</f>
        <v>0</v>
      </c>
    </row>
    <row r="25" spans="1:7" s="18" customFormat="1" ht="46.5" thickTop="1" thickBot="1">
      <c r="A25" s="13"/>
      <c r="B25" s="15">
        <v>3.2</v>
      </c>
      <c r="C25" s="20" t="s">
        <v>140</v>
      </c>
      <c r="D25" s="15" t="s">
        <v>30</v>
      </c>
      <c r="E25" s="11">
        <v>1</v>
      </c>
      <c r="F25" s="24"/>
      <c r="G25" s="21">
        <f>E25*F25</f>
        <v>0</v>
      </c>
    </row>
    <row r="26" spans="1:7" s="18" customFormat="1" ht="106.5" thickTop="1" thickBot="1">
      <c r="A26" s="13"/>
      <c r="B26" s="15">
        <v>3.3</v>
      </c>
      <c r="C26" s="20" t="s">
        <v>141</v>
      </c>
      <c r="D26" s="15" t="s">
        <v>30</v>
      </c>
      <c r="E26" s="11">
        <v>1</v>
      </c>
      <c r="F26" s="24"/>
      <c r="G26" s="21">
        <f>E26*F26</f>
        <v>0</v>
      </c>
    </row>
    <row r="27" spans="1:7" s="18" customFormat="1" ht="31.5" thickTop="1" thickBot="1">
      <c r="A27" s="13"/>
      <c r="B27" s="15">
        <v>3.4</v>
      </c>
      <c r="C27" s="20" t="s">
        <v>158</v>
      </c>
      <c r="D27" s="20" t="s">
        <v>9</v>
      </c>
      <c r="E27" s="11">
        <v>1</v>
      </c>
      <c r="F27" s="24"/>
      <c r="G27" s="21">
        <f>E27*F27</f>
        <v>0</v>
      </c>
    </row>
    <row r="28" spans="1:7" s="18" customFormat="1" ht="16.5" thickTop="1" thickBot="1">
      <c r="A28" s="13"/>
      <c r="B28" s="15">
        <v>3.5</v>
      </c>
      <c r="C28" s="20" t="s">
        <v>147</v>
      </c>
      <c r="D28" s="20" t="s">
        <v>9</v>
      </c>
      <c r="E28" s="11">
        <v>1</v>
      </c>
      <c r="F28" s="24"/>
      <c r="G28" s="21">
        <f>E28*F28</f>
        <v>0</v>
      </c>
    </row>
    <row r="29" spans="1:7" s="18" customFormat="1" ht="16.5" thickTop="1" thickBot="1">
      <c r="A29" s="13"/>
      <c r="B29" s="15"/>
      <c r="C29" s="31" t="s">
        <v>31</v>
      </c>
      <c r="D29" s="15"/>
      <c r="E29" s="32"/>
      <c r="F29" s="24"/>
      <c r="G29" s="33">
        <f>G9+G14+G22</f>
        <v>0</v>
      </c>
    </row>
    <row r="30" spans="1:7" s="18" customFormat="1" ht="16.5" thickTop="1" thickBot="1">
      <c r="A30" s="13"/>
      <c r="B30" s="15"/>
      <c r="C30" s="31" t="s">
        <v>32</v>
      </c>
      <c r="D30" s="15"/>
      <c r="E30" s="32"/>
      <c r="F30" s="24"/>
      <c r="G30" s="33">
        <f>G29</f>
        <v>0</v>
      </c>
    </row>
    <row r="31" spans="1:7" s="18" customFormat="1" ht="16.5" thickTop="1" thickBot="1">
      <c r="A31" s="13"/>
      <c r="B31" s="8" t="s">
        <v>33</v>
      </c>
      <c r="C31" s="9"/>
      <c r="D31" s="15"/>
      <c r="E31" s="32"/>
      <c r="F31" s="24"/>
      <c r="G31" s="34">
        <f>SUM(G37:G45)</f>
        <v>0</v>
      </c>
    </row>
    <row r="32" spans="1:7" s="18" customFormat="1" ht="16.5" thickTop="1" thickBot="1">
      <c r="A32" s="13"/>
      <c r="B32" s="35"/>
      <c r="C32" s="26" t="s">
        <v>34</v>
      </c>
      <c r="D32" s="25"/>
      <c r="E32" s="36"/>
      <c r="F32" s="28"/>
      <c r="G32" s="37"/>
    </row>
    <row r="33" spans="1:7" s="18" customFormat="1" ht="16.5" thickTop="1" thickBot="1">
      <c r="A33" s="13"/>
      <c r="B33" s="8"/>
      <c r="C33" s="38" t="s">
        <v>35</v>
      </c>
      <c r="D33" s="193"/>
      <c r="E33" s="194"/>
      <c r="F33" s="194"/>
      <c r="G33" s="195"/>
    </row>
    <row r="34" spans="1:7" s="18" customFormat="1" ht="16.5" thickTop="1" thickBot="1">
      <c r="A34" s="13"/>
      <c r="B34" s="8"/>
      <c r="C34" s="38" t="s">
        <v>36</v>
      </c>
      <c r="D34" s="184"/>
      <c r="E34" s="185"/>
      <c r="F34" s="185"/>
      <c r="G34" s="186"/>
    </row>
    <row r="35" spans="1:7" s="18" customFormat="1" ht="16.5" thickTop="1" thickBot="1">
      <c r="A35" s="13"/>
      <c r="B35" s="8"/>
      <c r="C35" s="38" t="s">
        <v>37</v>
      </c>
      <c r="D35" s="184"/>
      <c r="E35" s="185"/>
      <c r="F35" s="185"/>
      <c r="G35" s="186"/>
    </row>
    <row r="36" spans="1:7" s="18" customFormat="1" ht="31.5" thickTop="1" thickBot="1">
      <c r="A36" s="13"/>
      <c r="B36" s="35"/>
      <c r="C36" s="26" t="s">
        <v>38</v>
      </c>
      <c r="D36" s="39"/>
      <c r="E36" s="40"/>
      <c r="F36" s="41"/>
      <c r="G36" s="42"/>
    </row>
    <row r="37" spans="1:7" s="18" customFormat="1" ht="31.5" thickTop="1" thickBot="1">
      <c r="A37" s="13"/>
      <c r="B37" s="43">
        <v>4.0999999999999996</v>
      </c>
      <c r="C37" s="20" t="s">
        <v>39</v>
      </c>
      <c r="D37" s="15" t="s">
        <v>9</v>
      </c>
      <c r="E37" s="32">
        <v>1</v>
      </c>
      <c r="F37" s="24"/>
      <c r="G37" s="44">
        <f>F37*E37</f>
        <v>0</v>
      </c>
    </row>
    <row r="38" spans="1:7" s="18" customFormat="1" ht="31.5" thickTop="1" thickBot="1">
      <c r="A38" s="13"/>
      <c r="B38" s="43">
        <v>4.2</v>
      </c>
      <c r="C38" s="20" t="s">
        <v>40</v>
      </c>
      <c r="D38" s="15" t="s">
        <v>13</v>
      </c>
      <c r="E38" s="32">
        <v>6</v>
      </c>
      <c r="F38" s="24"/>
      <c r="G38" s="44">
        <f>F38*E38</f>
        <v>0</v>
      </c>
    </row>
    <row r="39" spans="1:7" s="18" customFormat="1" ht="61.5" thickTop="1" thickBot="1">
      <c r="A39" s="13"/>
      <c r="B39" s="45"/>
      <c r="C39" s="26" t="s">
        <v>189</v>
      </c>
      <c r="D39" s="25"/>
      <c r="E39" s="36"/>
      <c r="F39" s="28"/>
      <c r="G39" s="46"/>
    </row>
    <row r="40" spans="1:7" s="18" customFormat="1" ht="16.5" thickTop="1" thickBot="1">
      <c r="A40" s="13"/>
      <c r="B40" s="43">
        <v>4.3</v>
      </c>
      <c r="C40" s="20" t="s">
        <v>151</v>
      </c>
      <c r="D40" s="15" t="s">
        <v>13</v>
      </c>
      <c r="E40" s="32">
        <v>1</v>
      </c>
      <c r="F40" s="24"/>
      <c r="G40" s="44">
        <f t="shared" ref="G40:G45" si="1">F40*E40</f>
        <v>0</v>
      </c>
    </row>
    <row r="41" spans="1:7" s="18" customFormat="1" ht="16.5" thickTop="1" thickBot="1">
      <c r="A41" s="13"/>
      <c r="B41" s="43">
        <v>4.4000000000000004</v>
      </c>
      <c r="C41" s="20" t="s">
        <v>42</v>
      </c>
      <c r="D41" s="15" t="s">
        <v>9</v>
      </c>
      <c r="E41" s="32">
        <v>1</v>
      </c>
      <c r="F41" s="24"/>
      <c r="G41" s="44">
        <f t="shared" si="1"/>
        <v>0</v>
      </c>
    </row>
    <row r="42" spans="1:7" s="18" customFormat="1" ht="16.5" thickTop="1" thickBot="1">
      <c r="A42" s="13"/>
      <c r="B42" s="43">
        <v>4.5</v>
      </c>
      <c r="C42" s="20" t="s">
        <v>43</v>
      </c>
      <c r="D42" s="15" t="s">
        <v>13</v>
      </c>
      <c r="E42" s="32">
        <v>1</v>
      </c>
      <c r="F42" s="24"/>
      <c r="G42" s="44">
        <f t="shared" si="1"/>
        <v>0</v>
      </c>
    </row>
    <row r="43" spans="1:7" s="18" customFormat="1" ht="31.5" thickTop="1" thickBot="1">
      <c r="A43" s="13"/>
      <c r="B43" s="43">
        <v>4.5999999999999996</v>
      </c>
      <c r="C43" s="20" t="s">
        <v>44</v>
      </c>
      <c r="D43" s="15" t="s">
        <v>13</v>
      </c>
      <c r="E43" s="32">
        <v>1</v>
      </c>
      <c r="F43" s="24"/>
      <c r="G43" s="44">
        <f t="shared" si="1"/>
        <v>0</v>
      </c>
    </row>
    <row r="44" spans="1:7" s="18" customFormat="1" ht="31.5" thickTop="1" thickBot="1">
      <c r="A44" s="13"/>
      <c r="B44" s="43">
        <v>4.7</v>
      </c>
      <c r="C44" s="20" t="s">
        <v>160</v>
      </c>
      <c r="D44" s="15" t="s">
        <v>9</v>
      </c>
      <c r="E44" s="32">
        <v>1</v>
      </c>
      <c r="F44" s="24"/>
      <c r="G44" s="44">
        <f t="shared" si="1"/>
        <v>0</v>
      </c>
    </row>
    <row r="45" spans="1:7" s="18" customFormat="1" ht="16.5" thickTop="1" thickBot="1">
      <c r="A45" s="13"/>
      <c r="B45" s="43">
        <v>4.8</v>
      </c>
      <c r="C45" s="20" t="s">
        <v>45</v>
      </c>
      <c r="D45" s="15" t="s">
        <v>13</v>
      </c>
      <c r="E45" s="32">
        <v>5</v>
      </c>
      <c r="F45" s="24"/>
      <c r="G45" s="44">
        <f t="shared" si="1"/>
        <v>0</v>
      </c>
    </row>
    <row r="46" spans="1:7" s="18" customFormat="1" ht="16.5" thickTop="1" thickBot="1">
      <c r="A46" s="13"/>
      <c r="B46" s="8" t="s">
        <v>46</v>
      </c>
      <c r="C46" s="9"/>
      <c r="D46" s="15"/>
      <c r="E46" s="32"/>
      <c r="F46" s="24"/>
      <c r="G46" s="34">
        <f>SUM(G48:G58)</f>
        <v>0</v>
      </c>
    </row>
    <row r="47" spans="1:7" s="18" customFormat="1" ht="46.5" thickTop="1" thickBot="1">
      <c r="A47" s="13"/>
      <c r="B47" s="47"/>
      <c r="C47" s="48" t="s">
        <v>26</v>
      </c>
      <c r="D47" s="47"/>
      <c r="E47" s="49"/>
      <c r="F47" s="28"/>
      <c r="G47" s="29"/>
    </row>
    <row r="48" spans="1:7" s="18" customFormat="1" ht="16.5" thickTop="1" thickBot="1">
      <c r="A48" s="13"/>
      <c r="B48" s="15">
        <v>5.0999999999999996</v>
      </c>
      <c r="C48" s="51" t="s">
        <v>47</v>
      </c>
      <c r="D48" s="15" t="s">
        <v>13</v>
      </c>
      <c r="E48" s="16">
        <v>2</v>
      </c>
      <c r="F48" s="24"/>
      <c r="G48" s="21">
        <f t="shared" ref="G48:G56" si="2">E48*F48</f>
        <v>0</v>
      </c>
    </row>
    <row r="49" spans="1:12" s="18" customFormat="1" ht="16.5" thickTop="1" thickBot="1">
      <c r="A49" s="13"/>
      <c r="B49" s="163">
        <v>5.2</v>
      </c>
      <c r="C49" s="50" t="s">
        <v>50</v>
      </c>
      <c r="D49" s="15" t="s">
        <v>13</v>
      </c>
      <c r="E49" s="16">
        <v>6</v>
      </c>
      <c r="F49" s="24"/>
      <c r="G49" s="21">
        <f t="shared" si="2"/>
        <v>0</v>
      </c>
    </row>
    <row r="50" spans="1:12" s="18" customFormat="1" ht="16.5" thickTop="1" thickBot="1">
      <c r="A50" s="13"/>
      <c r="B50" s="15">
        <v>5.3</v>
      </c>
      <c r="C50" s="50" t="s">
        <v>51</v>
      </c>
      <c r="D50" s="15" t="s">
        <v>16</v>
      </c>
      <c r="E50" s="11">
        <v>291</v>
      </c>
      <c r="F50" s="24"/>
      <c r="G50" s="21">
        <f t="shared" si="2"/>
        <v>0</v>
      </c>
    </row>
    <row r="51" spans="1:12" s="54" customFormat="1" ht="18.75" thickTop="1" thickBot="1">
      <c r="A51" s="53"/>
      <c r="B51" s="163">
        <v>5.4</v>
      </c>
      <c r="C51" s="30" t="s">
        <v>53</v>
      </c>
      <c r="D51" s="15" t="s">
        <v>13</v>
      </c>
      <c r="E51" s="16">
        <v>5</v>
      </c>
      <c r="F51" s="24"/>
      <c r="G51" s="21">
        <f t="shared" si="2"/>
        <v>0</v>
      </c>
    </row>
    <row r="52" spans="1:12" s="54" customFormat="1" ht="16.5" thickTop="1" thickBot="1">
      <c r="A52" s="53"/>
      <c r="B52" s="15">
        <v>5.5</v>
      </c>
      <c r="C52" s="30" t="s">
        <v>54</v>
      </c>
      <c r="D52" s="15" t="s">
        <v>13</v>
      </c>
      <c r="E52" s="11">
        <v>3</v>
      </c>
      <c r="F52" s="24"/>
      <c r="G52" s="21">
        <f t="shared" si="2"/>
        <v>0</v>
      </c>
    </row>
    <row r="53" spans="1:12" s="54" customFormat="1" ht="16.5" thickTop="1" thickBot="1">
      <c r="A53" s="53"/>
      <c r="B53" s="163">
        <v>5.6</v>
      </c>
      <c r="C53" s="55" t="s">
        <v>55</v>
      </c>
      <c r="D53" s="15" t="s">
        <v>13</v>
      </c>
      <c r="E53" s="11">
        <v>5</v>
      </c>
      <c r="F53" s="24"/>
      <c r="G53" s="21">
        <f t="shared" si="2"/>
        <v>0</v>
      </c>
    </row>
    <row r="54" spans="1:12" s="54" customFormat="1" ht="16.5" thickTop="1" thickBot="1">
      <c r="A54" s="53"/>
      <c r="B54" s="15">
        <v>5.7</v>
      </c>
      <c r="C54" s="55" t="s">
        <v>56</v>
      </c>
      <c r="D54" s="15" t="s">
        <v>13</v>
      </c>
      <c r="E54" s="11">
        <v>10</v>
      </c>
      <c r="F54" s="24"/>
      <c r="G54" s="21">
        <f t="shared" si="2"/>
        <v>0</v>
      </c>
    </row>
    <row r="55" spans="1:12" s="18" customFormat="1" ht="16.5" thickTop="1" thickBot="1">
      <c r="A55" s="13"/>
      <c r="B55" s="163">
        <v>5.8</v>
      </c>
      <c r="C55" s="20" t="s">
        <v>57</v>
      </c>
      <c r="D55" s="15" t="s">
        <v>13</v>
      </c>
      <c r="E55" s="11">
        <v>5</v>
      </c>
      <c r="F55" s="24"/>
      <c r="G55" s="21">
        <f t="shared" si="2"/>
        <v>0</v>
      </c>
    </row>
    <row r="56" spans="1:12" s="18" customFormat="1" ht="31.5" thickTop="1" thickBot="1">
      <c r="A56" s="13"/>
      <c r="B56" s="15">
        <v>5.9</v>
      </c>
      <c r="C56" s="20" t="s">
        <v>139</v>
      </c>
      <c r="D56" s="15" t="s">
        <v>13</v>
      </c>
      <c r="E56" s="11">
        <v>3</v>
      </c>
      <c r="F56" s="24"/>
      <c r="G56" s="21">
        <f t="shared" si="2"/>
        <v>0</v>
      </c>
      <c r="I56"/>
      <c r="J56" s="56"/>
      <c r="K56" s="56"/>
      <c r="L56" s="56"/>
    </row>
    <row r="57" spans="1:12" s="18" customFormat="1" ht="46.5" thickTop="1" thickBot="1">
      <c r="A57" s="13"/>
      <c r="B57" s="57"/>
      <c r="C57" s="58" t="s">
        <v>58</v>
      </c>
      <c r="D57" s="25"/>
      <c r="E57" s="27"/>
      <c r="F57" s="28"/>
      <c r="G57" s="29"/>
      <c r="I57" s="59"/>
      <c r="J57" s="56"/>
      <c r="K57" s="56"/>
      <c r="L57" s="56"/>
    </row>
    <row r="58" spans="1:12" s="18" customFormat="1" ht="16.5" thickTop="1" thickBot="1">
      <c r="A58" s="13"/>
      <c r="B58" s="52">
        <v>5.0999999999999996</v>
      </c>
      <c r="C58" s="51" t="s">
        <v>59</v>
      </c>
      <c r="D58" s="15" t="s">
        <v>30</v>
      </c>
      <c r="E58" s="11">
        <v>1</v>
      </c>
      <c r="F58" s="24"/>
      <c r="G58" s="21"/>
      <c r="I58" s="59"/>
      <c r="J58" s="56"/>
      <c r="K58" s="56"/>
      <c r="L58" s="56"/>
    </row>
    <row r="59" spans="1:12" s="18" customFormat="1" ht="16.5" thickTop="1" thickBot="1">
      <c r="A59" s="13"/>
      <c r="B59" s="52"/>
      <c r="C59" s="31" t="s">
        <v>31</v>
      </c>
      <c r="D59" s="15"/>
      <c r="E59" s="11"/>
      <c r="F59" s="24"/>
      <c r="G59" s="21">
        <f>G31+G46</f>
        <v>0</v>
      </c>
      <c r="I59" s="59"/>
      <c r="J59" s="56"/>
      <c r="K59" s="56"/>
      <c r="L59" s="56"/>
    </row>
    <row r="60" spans="1:12" s="18" customFormat="1" ht="16.5" thickTop="1" thickBot="1">
      <c r="A60" s="13"/>
      <c r="B60" s="52"/>
      <c r="C60" s="31" t="s">
        <v>32</v>
      </c>
      <c r="D60" s="15"/>
      <c r="E60" s="11"/>
      <c r="F60" s="24"/>
      <c r="G60" s="21">
        <f>G59</f>
        <v>0</v>
      </c>
      <c r="I60" s="59"/>
      <c r="J60" s="56"/>
      <c r="K60" s="56"/>
      <c r="L60" s="56"/>
    </row>
    <row r="61" spans="1:12" s="18" customFormat="1" ht="16.5" thickTop="1" thickBot="1">
      <c r="A61" s="13"/>
      <c r="B61" s="8" t="s">
        <v>60</v>
      </c>
      <c r="C61" s="51"/>
      <c r="D61" s="15"/>
      <c r="E61" s="11"/>
      <c r="F61" s="24"/>
      <c r="G61" s="34">
        <f>SUM(G63:G64)</f>
        <v>0</v>
      </c>
      <c r="I61" s="59"/>
      <c r="J61" s="56"/>
      <c r="K61" s="56"/>
      <c r="L61" s="56"/>
    </row>
    <row r="62" spans="1:12" s="18" customFormat="1" ht="61.5" thickTop="1" thickBot="1">
      <c r="A62" s="13"/>
      <c r="B62" s="25"/>
      <c r="C62" s="58" t="s">
        <v>61</v>
      </c>
      <c r="D62" s="25"/>
      <c r="E62" s="27"/>
      <c r="F62" s="28"/>
      <c r="G62" s="29"/>
      <c r="I62" s="59"/>
      <c r="J62" s="56"/>
      <c r="K62" s="56"/>
      <c r="L62" s="56"/>
    </row>
    <row r="63" spans="1:12" s="18" customFormat="1" ht="61.5" thickTop="1" thickBot="1">
      <c r="A63" s="13"/>
      <c r="B63" s="15">
        <v>6.1</v>
      </c>
      <c r="C63" s="51" t="s">
        <v>62</v>
      </c>
      <c r="D63" s="15" t="s">
        <v>13</v>
      </c>
      <c r="E63" s="11">
        <v>3</v>
      </c>
      <c r="F63" s="24"/>
      <c r="G63" s="21">
        <f>E63*F63</f>
        <v>0</v>
      </c>
      <c r="I63" s="59"/>
      <c r="J63" s="56"/>
      <c r="K63" s="56"/>
      <c r="L63" s="56"/>
    </row>
    <row r="64" spans="1:12" s="18" customFormat="1" ht="33.75" thickTop="1" thickBot="1">
      <c r="A64" s="13"/>
      <c r="B64" s="15">
        <v>6.2</v>
      </c>
      <c r="C64" s="55" t="s">
        <v>63</v>
      </c>
      <c r="D64" s="15" t="s">
        <v>13</v>
      </c>
      <c r="E64" s="11">
        <v>8</v>
      </c>
      <c r="F64" s="24"/>
      <c r="G64" s="21">
        <f>E64*F64</f>
        <v>0</v>
      </c>
      <c r="I64"/>
      <c r="J64" s="56"/>
      <c r="K64" s="56"/>
      <c r="L64" s="56"/>
    </row>
    <row r="65" spans="1:12" s="18" customFormat="1" ht="16.5" thickTop="1" thickBot="1">
      <c r="A65" s="13"/>
      <c r="B65" s="15">
        <v>6.3</v>
      </c>
      <c r="C65" s="55" t="s">
        <v>64</v>
      </c>
      <c r="D65" s="15" t="s">
        <v>13</v>
      </c>
      <c r="E65" s="11">
        <v>1</v>
      </c>
      <c r="F65" s="24"/>
      <c r="G65" s="21"/>
      <c r="I65"/>
      <c r="J65" s="56"/>
      <c r="K65" s="56"/>
      <c r="L65" s="56"/>
    </row>
    <row r="66" spans="1:12" s="18" customFormat="1" ht="16.5" thickTop="1" thickBot="1">
      <c r="A66" s="13"/>
      <c r="B66" s="8" t="s">
        <v>65</v>
      </c>
      <c r="C66" s="9" t="s">
        <v>66</v>
      </c>
      <c r="D66" s="15"/>
      <c r="E66" s="11"/>
      <c r="F66" s="24"/>
      <c r="G66" s="34">
        <f>G73+SUM(G92:G95)+G97</f>
        <v>0</v>
      </c>
    </row>
    <row r="67" spans="1:12" s="18" customFormat="1" ht="31.5" thickTop="1" thickBot="1">
      <c r="A67" s="13"/>
      <c r="B67" s="35"/>
      <c r="C67" s="155" t="s">
        <v>143</v>
      </c>
      <c r="D67" s="15"/>
      <c r="E67" s="27"/>
      <c r="F67" s="28"/>
      <c r="G67" s="37"/>
    </row>
    <row r="68" spans="1:12" s="18" customFormat="1" ht="16.5" thickTop="1" thickBot="1">
      <c r="A68" s="13"/>
      <c r="B68" s="15"/>
      <c r="C68" s="156" t="s">
        <v>144</v>
      </c>
      <c r="D68" s="60"/>
      <c r="E68" s="61"/>
      <c r="F68" s="61"/>
      <c r="G68" s="62"/>
    </row>
    <row r="69" spans="1:12" s="18" customFormat="1" ht="16.5" thickTop="1" thickBot="1">
      <c r="A69" s="13"/>
      <c r="B69" s="15"/>
      <c r="C69" s="156" t="s">
        <v>67</v>
      </c>
      <c r="D69" s="184"/>
      <c r="E69" s="185"/>
      <c r="F69" s="185"/>
      <c r="G69" s="186"/>
    </row>
    <row r="70" spans="1:12" s="18" customFormat="1" ht="16.5" thickTop="1" thickBot="1">
      <c r="A70" s="13"/>
      <c r="B70" s="15"/>
      <c r="C70" s="156" t="s">
        <v>68</v>
      </c>
      <c r="D70" s="63"/>
      <c r="E70" s="187" t="s">
        <v>69</v>
      </c>
      <c r="F70" s="188"/>
      <c r="G70" s="64"/>
    </row>
    <row r="71" spans="1:12" s="18" customFormat="1" ht="31.5" thickTop="1" thickBot="1">
      <c r="A71" s="13"/>
      <c r="B71" s="25"/>
      <c r="C71" s="155" t="s">
        <v>70</v>
      </c>
      <c r="D71" s="25"/>
      <c r="E71" s="65"/>
      <c r="F71" s="41"/>
      <c r="G71" s="29"/>
    </row>
    <row r="72" spans="1:12" s="18" customFormat="1" ht="16.5" thickTop="1" thickBot="1">
      <c r="A72" s="13"/>
      <c r="B72" s="15"/>
      <c r="C72" s="9" t="s">
        <v>71</v>
      </c>
      <c r="D72" s="15"/>
      <c r="E72" s="23"/>
      <c r="F72" s="24"/>
      <c r="G72" s="21"/>
    </row>
    <row r="73" spans="1:12" s="18" customFormat="1" ht="61.5" thickTop="1" thickBot="1">
      <c r="A73" s="13"/>
      <c r="B73" s="15">
        <v>7.1</v>
      </c>
      <c r="C73" s="50" t="s">
        <v>145</v>
      </c>
      <c r="D73" s="15"/>
      <c r="E73" s="11" t="s">
        <v>13</v>
      </c>
      <c r="F73" s="24">
        <v>1</v>
      </c>
      <c r="G73" s="21"/>
    </row>
    <row r="74" spans="1:12" s="18" customFormat="1" ht="16.5" thickTop="1" thickBot="1">
      <c r="A74" s="13"/>
      <c r="B74" s="15"/>
      <c r="C74" s="157" t="s">
        <v>72</v>
      </c>
      <c r="D74" s="15"/>
      <c r="E74" s="66"/>
      <c r="F74" s="67"/>
      <c r="G74" s="21"/>
    </row>
    <row r="75" spans="1:12" s="18" customFormat="1" ht="16.5" thickTop="1" thickBot="1">
      <c r="A75" s="13"/>
      <c r="B75" s="15"/>
      <c r="C75" s="158" t="s">
        <v>73</v>
      </c>
      <c r="D75" s="15" t="s">
        <v>74</v>
      </c>
      <c r="E75" s="96">
        <v>1079</v>
      </c>
      <c r="F75" s="68"/>
      <c r="G75" s="21"/>
    </row>
    <row r="76" spans="1:12" s="18" customFormat="1" ht="16.5" thickTop="1" thickBot="1">
      <c r="A76" s="13"/>
      <c r="B76" s="15"/>
      <c r="C76" s="158" t="s">
        <v>75</v>
      </c>
      <c r="D76" s="15" t="s">
        <v>76</v>
      </c>
      <c r="E76" s="69">
        <v>1</v>
      </c>
      <c r="F76" s="70" t="s">
        <v>111</v>
      </c>
      <c r="G76" s="21"/>
    </row>
    <row r="77" spans="1:12" s="18" customFormat="1" ht="16.5" thickTop="1" thickBot="1">
      <c r="A77" s="13"/>
      <c r="B77" s="15"/>
      <c r="C77" s="158" t="s">
        <v>77</v>
      </c>
      <c r="D77" s="15" t="s">
        <v>16</v>
      </c>
      <c r="E77" s="72">
        <v>45</v>
      </c>
      <c r="F77" s="166" t="s">
        <v>111</v>
      </c>
      <c r="G77" s="21"/>
    </row>
    <row r="78" spans="1:12" s="18" customFormat="1" ht="16.5" thickTop="1" thickBot="1">
      <c r="A78" s="13"/>
      <c r="B78" s="15"/>
      <c r="C78" s="158" t="s">
        <v>78</v>
      </c>
      <c r="D78" s="15" t="s">
        <v>79</v>
      </c>
      <c r="E78" s="187" t="s">
        <v>80</v>
      </c>
      <c r="F78" s="189"/>
      <c r="G78" s="21"/>
    </row>
    <row r="79" spans="1:12" ht="16.5" thickTop="1" thickBot="1">
      <c r="B79" s="15"/>
      <c r="C79" s="158" t="s">
        <v>81</v>
      </c>
      <c r="D79" s="15" t="s">
        <v>16</v>
      </c>
      <c r="E79" s="72">
        <v>40</v>
      </c>
      <c r="F79" s="165" t="s">
        <v>111</v>
      </c>
      <c r="G79" s="21"/>
    </row>
    <row r="80" spans="1:12" ht="16.5" thickTop="1" thickBot="1">
      <c r="B80" s="15"/>
      <c r="C80" s="158" t="s">
        <v>82</v>
      </c>
      <c r="D80" s="15" t="s">
        <v>74</v>
      </c>
      <c r="E80" s="73">
        <v>1093</v>
      </c>
      <c r="F80" s="74"/>
      <c r="G80" s="21"/>
    </row>
    <row r="81" spans="1:7" ht="16.5" thickTop="1" thickBot="1">
      <c r="B81" s="15"/>
      <c r="C81" s="157" t="s">
        <v>83</v>
      </c>
      <c r="D81" s="15"/>
      <c r="E81" s="75"/>
      <c r="F81" s="76"/>
      <c r="G81" s="21"/>
    </row>
    <row r="82" spans="1:7" ht="16.5" thickTop="1" thickBot="1">
      <c r="A82" s="77"/>
      <c r="B82" s="15"/>
      <c r="C82" s="158" t="s">
        <v>84</v>
      </c>
      <c r="D82" s="20" t="s">
        <v>85</v>
      </c>
      <c r="E82" s="75"/>
      <c r="F82" s="76"/>
      <c r="G82" s="21"/>
    </row>
    <row r="83" spans="1:7" ht="16.5" thickTop="1" thickBot="1">
      <c r="B83" s="15"/>
      <c r="C83" s="156" t="s">
        <v>86</v>
      </c>
      <c r="D83" s="20" t="s">
        <v>76</v>
      </c>
      <c r="E83" s="75"/>
      <c r="F83" s="76"/>
      <c r="G83" s="21"/>
    </row>
    <row r="84" spans="1:7" ht="16.5" thickTop="1" thickBot="1">
      <c r="B84" s="15"/>
      <c r="C84" s="156" t="s">
        <v>87</v>
      </c>
      <c r="D84" s="20" t="s">
        <v>76</v>
      </c>
      <c r="E84" s="75"/>
      <c r="F84" s="76"/>
      <c r="G84" s="21"/>
    </row>
    <row r="85" spans="1:7" ht="16.5" thickTop="1" thickBot="1">
      <c r="B85" s="15"/>
      <c r="C85" s="156" t="s">
        <v>88</v>
      </c>
      <c r="D85" s="20" t="s">
        <v>76</v>
      </c>
      <c r="E85" s="75"/>
      <c r="F85" s="76"/>
      <c r="G85" s="21"/>
    </row>
    <row r="86" spans="1:7" ht="16.5" thickTop="1" thickBot="1">
      <c r="B86" s="15"/>
      <c r="C86" s="156" t="s">
        <v>89</v>
      </c>
      <c r="D86" s="20" t="s">
        <v>76</v>
      </c>
      <c r="E86" s="75"/>
      <c r="F86" s="76"/>
      <c r="G86" s="21"/>
    </row>
    <row r="87" spans="1:7" ht="16.5" thickTop="1" thickBot="1">
      <c r="B87" s="15"/>
      <c r="C87" s="156" t="s">
        <v>90</v>
      </c>
      <c r="D87" s="20" t="s">
        <v>91</v>
      </c>
      <c r="E87" s="75"/>
      <c r="F87" s="76"/>
      <c r="G87" s="21"/>
    </row>
    <row r="88" spans="1:7" ht="16.5" thickTop="1" thickBot="1">
      <c r="B88" s="15"/>
      <c r="C88" s="156" t="s">
        <v>92</v>
      </c>
      <c r="D88" s="20" t="s">
        <v>93</v>
      </c>
      <c r="E88" s="75"/>
      <c r="F88" s="76"/>
      <c r="G88" s="21"/>
    </row>
    <row r="89" spans="1:7" ht="16.5" thickTop="1" thickBot="1">
      <c r="B89" s="15"/>
      <c r="C89" s="156" t="s">
        <v>94</v>
      </c>
      <c r="D89" s="20" t="s">
        <v>93</v>
      </c>
      <c r="E89" s="75"/>
      <c r="F89" s="76"/>
      <c r="G89" s="21"/>
    </row>
    <row r="90" spans="1:7" ht="16.5" thickTop="1" thickBot="1">
      <c r="B90" s="15"/>
      <c r="C90" s="156" t="s">
        <v>95</v>
      </c>
      <c r="D90" s="20" t="s">
        <v>13</v>
      </c>
      <c r="E90" s="75"/>
      <c r="F90" s="76"/>
      <c r="G90" s="21"/>
    </row>
    <row r="91" spans="1:7" ht="31.5" thickTop="1" thickBot="1">
      <c r="B91" s="25">
        <v>7.2</v>
      </c>
      <c r="C91" s="164" t="s">
        <v>152</v>
      </c>
      <c r="D91" s="26"/>
      <c r="E91" s="27"/>
      <c r="F91" s="28"/>
      <c r="G91" s="29"/>
    </row>
    <row r="92" spans="1:7" ht="31.5" thickTop="1" thickBot="1">
      <c r="B92" s="15" t="s">
        <v>153</v>
      </c>
      <c r="C92" s="159" t="s">
        <v>154</v>
      </c>
      <c r="D92" s="20" t="s">
        <v>13</v>
      </c>
      <c r="E92" s="11">
        <v>1</v>
      </c>
      <c r="F92" s="24"/>
      <c r="G92" s="21">
        <f>E92*F92</f>
        <v>0</v>
      </c>
    </row>
    <row r="93" spans="1:7" ht="31.5" thickTop="1" thickBot="1">
      <c r="B93" s="15" t="s">
        <v>155</v>
      </c>
      <c r="C93" s="20" t="s">
        <v>156</v>
      </c>
      <c r="D93" s="20" t="s">
        <v>9</v>
      </c>
      <c r="E93" s="11">
        <v>1</v>
      </c>
      <c r="F93" s="24"/>
      <c r="G93" s="21">
        <f>E93*F93</f>
        <v>0</v>
      </c>
    </row>
    <row r="94" spans="1:7" ht="31.5" thickTop="1" thickBot="1">
      <c r="B94" s="15" t="s">
        <v>157</v>
      </c>
      <c r="C94" s="20" t="s">
        <v>158</v>
      </c>
      <c r="D94" s="20" t="s">
        <v>9</v>
      </c>
      <c r="E94" s="11">
        <v>1</v>
      </c>
      <c r="F94" s="24"/>
      <c r="G94" s="21">
        <f t="shared" ref="G94:G95" si="3">E94*F94</f>
        <v>0</v>
      </c>
    </row>
    <row r="95" spans="1:7" ht="16.5" thickTop="1" thickBot="1">
      <c r="B95" s="15" t="s">
        <v>159</v>
      </c>
      <c r="C95" s="20" t="s">
        <v>147</v>
      </c>
      <c r="D95" s="20" t="s">
        <v>9</v>
      </c>
      <c r="E95" s="11">
        <v>1</v>
      </c>
      <c r="F95" s="24"/>
      <c r="G95" s="21">
        <f t="shared" si="3"/>
        <v>0</v>
      </c>
    </row>
    <row r="96" spans="1:7" ht="16.5" thickTop="1" thickBot="1">
      <c r="B96" s="15"/>
      <c r="C96" s="160" t="s">
        <v>96</v>
      </c>
      <c r="D96" s="20"/>
      <c r="E96" s="23"/>
      <c r="F96" s="24"/>
      <c r="G96" s="21"/>
    </row>
    <row r="97" spans="1:7" ht="46.5" thickTop="1" thickBot="1">
      <c r="B97" s="15">
        <v>7.3</v>
      </c>
      <c r="C97" s="161" t="s">
        <v>142</v>
      </c>
      <c r="D97" s="20" t="s">
        <v>13</v>
      </c>
      <c r="E97" s="11">
        <v>1</v>
      </c>
      <c r="F97" s="24"/>
      <c r="G97" s="21">
        <f>F97</f>
        <v>0</v>
      </c>
    </row>
    <row r="98" spans="1:7" ht="16.5" thickTop="1" thickBot="1">
      <c r="B98" s="15"/>
      <c r="C98" s="162" t="s">
        <v>83</v>
      </c>
      <c r="D98" s="20"/>
      <c r="E98" s="23"/>
      <c r="F98" s="24"/>
      <c r="G98" s="21"/>
    </row>
    <row r="99" spans="1:7" ht="16.5" thickTop="1" thickBot="1">
      <c r="B99" s="15"/>
      <c r="C99" s="158" t="s">
        <v>97</v>
      </c>
      <c r="D99" s="20"/>
      <c r="E99" s="190"/>
      <c r="F99" s="191"/>
      <c r="G99" s="21"/>
    </row>
    <row r="100" spans="1:7" ht="16.5" thickTop="1" thickBot="1">
      <c r="B100" s="15"/>
      <c r="C100" s="158" t="s">
        <v>98</v>
      </c>
      <c r="D100" s="20" t="s">
        <v>99</v>
      </c>
      <c r="E100" s="182"/>
      <c r="F100" s="183"/>
      <c r="G100" s="21"/>
    </row>
    <row r="101" spans="1:7" ht="16.5" thickTop="1" thickBot="1">
      <c r="B101" s="15"/>
      <c r="C101" s="158" t="s">
        <v>100</v>
      </c>
      <c r="D101" s="20" t="s">
        <v>101</v>
      </c>
      <c r="E101" s="182"/>
      <c r="F101" s="183"/>
      <c r="G101" s="21"/>
    </row>
    <row r="102" spans="1:7" ht="16.5" thickTop="1" thickBot="1">
      <c r="B102" s="15"/>
      <c r="C102" s="158" t="s">
        <v>102</v>
      </c>
      <c r="D102" s="20" t="s">
        <v>103</v>
      </c>
      <c r="E102" s="182"/>
      <c r="F102" s="183"/>
      <c r="G102" s="21"/>
    </row>
    <row r="103" spans="1:7" ht="16.5" thickTop="1" thickBot="1">
      <c r="B103" s="15"/>
      <c r="C103" s="156" t="s">
        <v>104</v>
      </c>
      <c r="D103" s="20"/>
      <c r="E103" s="182"/>
      <c r="F103" s="183"/>
      <c r="G103" s="21"/>
    </row>
    <row r="104" spans="1:7" ht="16.5" thickTop="1" thickBot="1">
      <c r="B104" s="15"/>
      <c r="C104" s="38"/>
      <c r="D104" s="20"/>
      <c r="E104" s="78"/>
      <c r="F104" s="79"/>
      <c r="G104" s="80"/>
    </row>
    <row r="105" spans="1:7" ht="16.5" thickTop="1" thickBot="1">
      <c r="B105" s="81"/>
      <c r="C105" s="81" t="s">
        <v>106</v>
      </c>
      <c r="D105" s="81"/>
      <c r="E105" s="82"/>
      <c r="F105" s="82"/>
      <c r="G105" s="83">
        <f>G9+G14+G22+G31+G46+G61+G66</f>
        <v>0</v>
      </c>
    </row>
    <row r="106" spans="1:7" ht="16.5" thickTop="1" thickBot="1">
      <c r="B106" s="81"/>
      <c r="C106" s="81" t="s">
        <v>107</v>
      </c>
      <c r="D106" s="81"/>
      <c r="E106" s="81"/>
      <c r="F106" s="81"/>
      <c r="G106" s="84">
        <f>G105*0.1</f>
        <v>0</v>
      </c>
    </row>
    <row r="107" spans="1:7" ht="16.5" thickTop="1" thickBot="1">
      <c r="B107" s="81"/>
      <c r="C107" s="81" t="s">
        <v>108</v>
      </c>
      <c r="D107" s="81"/>
      <c r="E107" s="81"/>
      <c r="F107" s="81"/>
      <c r="G107" s="84">
        <f>G106*0.16</f>
        <v>0</v>
      </c>
    </row>
    <row r="108" spans="1:7" ht="16.5" thickTop="1" thickBot="1">
      <c r="B108" s="81"/>
      <c r="C108" s="81" t="s">
        <v>109</v>
      </c>
      <c r="D108" s="81"/>
      <c r="E108" s="81"/>
      <c r="F108" s="81"/>
      <c r="G108" s="83">
        <f>G107+G106+G105</f>
        <v>0</v>
      </c>
    </row>
    <row r="109" spans="1:7" ht="15.75" thickTop="1">
      <c r="B109" s="85"/>
      <c r="C109" s="77"/>
      <c r="D109" s="77"/>
      <c r="E109" s="77"/>
      <c r="F109" s="86"/>
      <c r="G109" s="77"/>
    </row>
    <row r="110" spans="1:7">
      <c r="B110" s="87"/>
      <c r="C110" s="4"/>
    </row>
    <row r="111" spans="1:7">
      <c r="B111" s="87"/>
      <c r="C111" s="4"/>
      <c r="D111" s="1"/>
      <c r="E111" s="1"/>
      <c r="F111" s="1"/>
      <c r="G111" s="1"/>
    </row>
    <row r="112" spans="1:7" s="3" customFormat="1" ht="14.25">
      <c r="A112" s="1"/>
      <c r="B112" s="88"/>
      <c r="C112" s="89"/>
      <c r="D112" s="1"/>
      <c r="E112" s="1"/>
      <c r="F112" s="1"/>
      <c r="G112" s="1"/>
    </row>
    <row r="113" spans="1:6" s="3" customFormat="1" ht="14.25">
      <c r="A113" s="1"/>
      <c r="B113" s="88"/>
      <c r="C113" s="89"/>
      <c r="F113" s="4"/>
    </row>
    <row r="114" spans="1:6" s="3" customFormat="1" ht="14.25">
      <c r="A114" s="1"/>
      <c r="B114" s="88"/>
      <c r="C114" s="89"/>
      <c r="F114" s="4"/>
    </row>
    <row r="115" spans="1:6" s="3" customFormat="1" ht="14.25">
      <c r="A115" s="1"/>
      <c r="B115" s="88"/>
      <c r="C115" s="89"/>
      <c r="F115" s="4"/>
    </row>
    <row r="116" spans="1:6">
      <c r="C116" s="90"/>
    </row>
    <row r="117" spans="1:6" s="3" customFormat="1" ht="14.25">
      <c r="A117" s="1"/>
      <c r="B117" s="88"/>
      <c r="C117" s="91"/>
      <c r="F117" s="4"/>
    </row>
    <row r="118" spans="1:6">
      <c r="C118" s="92"/>
    </row>
    <row r="119" spans="1:6">
      <c r="C119" s="93"/>
    </row>
    <row r="120" spans="1:6">
      <c r="C120" s="93"/>
    </row>
    <row r="122" spans="1:6">
      <c r="C122" s="89"/>
    </row>
  </sheetData>
  <mergeCells count="14">
    <mergeCell ref="D35:G35"/>
    <mergeCell ref="B2:G2"/>
    <mergeCell ref="B3:G3"/>
    <mergeCell ref="B5:G5"/>
    <mergeCell ref="D33:G33"/>
    <mergeCell ref="D34:G34"/>
    <mergeCell ref="E101:F101"/>
    <mergeCell ref="E102:F102"/>
    <mergeCell ref="E103:F103"/>
    <mergeCell ref="D69:G69"/>
    <mergeCell ref="E70:F70"/>
    <mergeCell ref="E78:F78"/>
    <mergeCell ref="E99:F99"/>
    <mergeCell ref="E100:F100"/>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29" max="16383" man="1"/>
    <brk id="5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9AD3-B917-4465-B007-BEC346EAF6C4}">
  <sheetPr>
    <tabColor theme="7" tint="0.79998168889431442"/>
    <pageSetUpPr fitToPage="1"/>
  </sheetPr>
  <dimension ref="A2:L122"/>
  <sheetViews>
    <sheetView view="pageBreakPreview" zoomScaleNormal="100" zoomScaleSheetLayoutView="100" workbookViewId="0">
      <selection activeCell="C37" sqref="C37"/>
    </sheetView>
  </sheetViews>
  <sheetFormatPr defaultRowHeight="15"/>
  <cols>
    <col min="1" max="1" width="2" style="1" customWidth="1"/>
    <col min="2" max="2" width="9.42578125" style="88"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0" t="s">
        <v>0</v>
      </c>
      <c r="C2" s="180"/>
      <c r="D2" s="180"/>
      <c r="E2" s="180"/>
      <c r="F2" s="180"/>
      <c r="G2" s="180"/>
    </row>
    <row r="3" spans="1:7" ht="18" customHeight="1">
      <c r="B3" s="181" t="s">
        <v>110</v>
      </c>
      <c r="C3" s="181"/>
      <c r="D3" s="181"/>
      <c r="E3" s="181"/>
      <c r="F3" s="181"/>
      <c r="G3" s="181"/>
    </row>
    <row r="4" spans="1:7" ht="20.25">
      <c r="B4" s="2"/>
      <c r="D4" s="4"/>
    </row>
    <row r="5" spans="1:7" ht="21.75" thickBot="1">
      <c r="B5" s="192" t="s">
        <v>187</v>
      </c>
      <c r="C5" s="192"/>
      <c r="D5" s="192"/>
      <c r="E5" s="192"/>
      <c r="F5" s="192"/>
      <c r="G5" s="192"/>
    </row>
    <row r="6" spans="1:7" ht="16.5" thickTop="1" thickBot="1">
      <c r="B6" s="5" t="s">
        <v>183</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0.1</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6</v>
      </c>
      <c r="F15" s="16"/>
      <c r="G15" s="21">
        <f t="shared" ref="G15:G21" si="0">E15*F15</f>
        <v>0</v>
      </c>
    </row>
    <row r="16" spans="1:7" s="18" customFormat="1" ht="31.5" thickTop="1" thickBot="1">
      <c r="A16" s="13"/>
      <c r="B16" s="15">
        <v>2.2000000000000002</v>
      </c>
      <c r="C16" s="20" t="s">
        <v>18</v>
      </c>
      <c r="D16" s="15" t="s">
        <v>16</v>
      </c>
      <c r="E16" s="11">
        <v>261.90000000000003</v>
      </c>
      <c r="F16" s="16"/>
      <c r="G16" s="21">
        <f t="shared" si="0"/>
        <v>0</v>
      </c>
    </row>
    <row r="17" spans="1:7" s="18" customFormat="1" ht="31.5" thickTop="1" thickBot="1">
      <c r="A17" s="13"/>
      <c r="B17" s="15">
        <v>2.2999999999999998</v>
      </c>
      <c r="C17" s="20" t="s">
        <v>19</v>
      </c>
      <c r="D17" s="15" t="s">
        <v>16</v>
      </c>
      <c r="E17" s="11">
        <v>29.1</v>
      </c>
      <c r="F17" s="16"/>
      <c r="G17" s="21">
        <f t="shared" si="0"/>
        <v>0</v>
      </c>
    </row>
    <row r="18" spans="1:7" s="18" customFormat="1" ht="31.5" thickTop="1" thickBot="1">
      <c r="A18" s="13"/>
      <c r="B18" s="15">
        <v>2.4</v>
      </c>
      <c r="C18" s="20" t="s">
        <v>20</v>
      </c>
      <c r="D18" s="15" t="s">
        <v>21</v>
      </c>
      <c r="E18" s="11">
        <v>2.6190000000000002</v>
      </c>
      <c r="F18" s="16"/>
      <c r="G18" s="21">
        <f t="shared" si="0"/>
        <v>0</v>
      </c>
    </row>
    <row r="19" spans="1:7" s="18" customFormat="1" ht="31.5" thickTop="1" thickBot="1">
      <c r="A19" s="13"/>
      <c r="B19" s="15">
        <v>2.5</v>
      </c>
      <c r="C19" s="20" t="s">
        <v>22</v>
      </c>
      <c r="D19" s="15" t="s">
        <v>21</v>
      </c>
      <c r="E19" s="11">
        <v>2.6190000000000002</v>
      </c>
      <c r="F19" s="16"/>
      <c r="G19" s="21">
        <f t="shared" si="0"/>
        <v>0</v>
      </c>
    </row>
    <row r="20" spans="1:7" s="18" customFormat="1" ht="46.5" thickTop="1" thickBot="1">
      <c r="A20" s="13"/>
      <c r="B20" s="15">
        <v>2.6</v>
      </c>
      <c r="C20" s="20" t="s">
        <v>23</v>
      </c>
      <c r="D20" s="15" t="s">
        <v>21</v>
      </c>
      <c r="E20" s="11">
        <v>31.428000000000004</v>
      </c>
      <c r="F20" s="16"/>
      <c r="G20" s="21">
        <f t="shared" si="0"/>
        <v>0</v>
      </c>
    </row>
    <row r="21" spans="1:7" s="18" customFormat="1" ht="16.5" thickTop="1" thickBot="1">
      <c r="A21" s="13"/>
      <c r="B21" s="15">
        <v>2.7</v>
      </c>
      <c r="C21" s="20" t="s">
        <v>24</v>
      </c>
      <c r="D21" s="15" t="s">
        <v>9</v>
      </c>
      <c r="E21" s="11">
        <v>1</v>
      </c>
      <c r="F21" s="16"/>
      <c r="G21" s="21">
        <f t="shared" si="0"/>
        <v>0</v>
      </c>
    </row>
    <row r="22" spans="1:7" s="18" customFormat="1" ht="18.75" thickTop="1" thickBot="1">
      <c r="A22" s="13"/>
      <c r="B22" s="8" t="s">
        <v>25</v>
      </c>
      <c r="C22" s="9"/>
      <c r="D22" s="15"/>
      <c r="E22" s="23"/>
      <c r="F22" s="24"/>
      <c r="G22" s="17">
        <f>SUM(G23:G28)</f>
        <v>0</v>
      </c>
    </row>
    <row r="23" spans="1:7" s="18" customFormat="1" ht="46.5" thickTop="1" thickBot="1">
      <c r="A23" s="13"/>
      <c r="B23" s="25"/>
      <c r="C23" s="26" t="s">
        <v>26</v>
      </c>
      <c r="D23" s="25"/>
      <c r="E23" s="27">
        <v>6</v>
      </c>
      <c r="F23" s="28"/>
      <c r="G23" s="29"/>
    </row>
    <row r="24" spans="1:7" s="18" customFormat="1" ht="16.5" customHeight="1" thickTop="1" thickBot="1">
      <c r="A24" s="13"/>
      <c r="B24" s="15">
        <v>3.1</v>
      </c>
      <c r="C24" s="20" t="s">
        <v>27</v>
      </c>
      <c r="D24" s="15" t="s">
        <v>16</v>
      </c>
      <c r="E24" s="11"/>
      <c r="F24" s="24"/>
      <c r="G24" s="21">
        <f>E24*F24</f>
        <v>0</v>
      </c>
    </row>
    <row r="25" spans="1:7" s="18" customFormat="1" ht="46.5" thickTop="1" thickBot="1">
      <c r="A25" s="13"/>
      <c r="B25" s="15">
        <v>3.2</v>
      </c>
      <c r="C25" s="20" t="s">
        <v>140</v>
      </c>
      <c r="D25" s="15" t="s">
        <v>30</v>
      </c>
      <c r="E25" s="11">
        <v>1</v>
      </c>
      <c r="F25" s="24"/>
      <c r="G25" s="21">
        <f>E25*F25</f>
        <v>0</v>
      </c>
    </row>
    <row r="26" spans="1:7" s="18" customFormat="1" ht="106.5" thickTop="1" thickBot="1">
      <c r="A26" s="13"/>
      <c r="B26" s="15">
        <v>3.3</v>
      </c>
      <c r="C26" s="20" t="s">
        <v>141</v>
      </c>
      <c r="D26" s="15" t="s">
        <v>30</v>
      </c>
      <c r="E26" s="11">
        <v>1</v>
      </c>
      <c r="F26" s="24"/>
      <c r="G26" s="21">
        <f>E26*F26</f>
        <v>0</v>
      </c>
    </row>
    <row r="27" spans="1:7" s="18" customFormat="1" ht="31.5" thickTop="1" thickBot="1">
      <c r="A27" s="13"/>
      <c r="B27" s="15">
        <v>3.4</v>
      </c>
      <c r="C27" s="20" t="s">
        <v>158</v>
      </c>
      <c r="D27" s="20" t="s">
        <v>9</v>
      </c>
      <c r="E27" s="11">
        <v>1</v>
      </c>
      <c r="F27" s="24"/>
      <c r="G27" s="21">
        <f>E27*F27</f>
        <v>0</v>
      </c>
    </row>
    <row r="28" spans="1:7" s="18" customFormat="1" ht="16.5" thickTop="1" thickBot="1">
      <c r="A28" s="13"/>
      <c r="B28" s="15">
        <v>3.5</v>
      </c>
      <c r="C28" s="20" t="s">
        <v>147</v>
      </c>
      <c r="D28" s="20" t="s">
        <v>9</v>
      </c>
      <c r="E28" s="11">
        <v>1</v>
      </c>
      <c r="F28" s="24"/>
      <c r="G28" s="21">
        <f>E28*F28</f>
        <v>0</v>
      </c>
    </row>
    <row r="29" spans="1:7" s="18" customFormat="1" ht="16.5" thickTop="1" thickBot="1">
      <c r="A29" s="13"/>
      <c r="B29" s="15"/>
      <c r="C29" s="31" t="s">
        <v>31</v>
      </c>
      <c r="D29" s="15"/>
      <c r="E29" s="32"/>
      <c r="F29" s="24"/>
      <c r="G29" s="33">
        <f>G9+G14+G22</f>
        <v>0</v>
      </c>
    </row>
    <row r="30" spans="1:7" s="18" customFormat="1" ht="16.5" thickTop="1" thickBot="1">
      <c r="A30" s="13"/>
      <c r="B30" s="15"/>
      <c r="C30" s="31" t="s">
        <v>32</v>
      </c>
      <c r="D30" s="15"/>
      <c r="E30" s="32"/>
      <c r="F30" s="24"/>
      <c r="G30" s="33">
        <f>G29</f>
        <v>0</v>
      </c>
    </row>
    <row r="31" spans="1:7" s="18" customFormat="1" ht="16.5" thickTop="1" thickBot="1">
      <c r="A31" s="13"/>
      <c r="B31" s="8" t="s">
        <v>33</v>
      </c>
      <c r="C31" s="9"/>
      <c r="D31" s="15"/>
      <c r="E31" s="32"/>
      <c r="F31" s="24"/>
      <c r="G31" s="34">
        <f>SUM(G37:G45)</f>
        <v>0</v>
      </c>
    </row>
    <row r="32" spans="1:7" s="18" customFormat="1" ht="16.5" thickTop="1" thickBot="1">
      <c r="A32" s="13"/>
      <c r="B32" s="35"/>
      <c r="C32" s="26" t="s">
        <v>34</v>
      </c>
      <c r="D32" s="25"/>
      <c r="E32" s="36"/>
      <c r="F32" s="28"/>
      <c r="G32" s="37"/>
    </row>
    <row r="33" spans="1:7" s="18" customFormat="1" ht="16.5" thickTop="1" thickBot="1">
      <c r="A33" s="13"/>
      <c r="B33" s="8"/>
      <c r="C33" s="38" t="s">
        <v>35</v>
      </c>
      <c r="D33" s="193"/>
      <c r="E33" s="194"/>
      <c r="F33" s="194"/>
      <c r="G33" s="195"/>
    </row>
    <row r="34" spans="1:7" s="18" customFormat="1" ht="16.5" thickTop="1" thickBot="1">
      <c r="A34" s="13"/>
      <c r="B34" s="8"/>
      <c r="C34" s="38" t="s">
        <v>36</v>
      </c>
      <c r="D34" s="184"/>
      <c r="E34" s="185"/>
      <c r="F34" s="185"/>
      <c r="G34" s="186"/>
    </row>
    <row r="35" spans="1:7" s="18" customFormat="1" ht="16.5" thickTop="1" thickBot="1">
      <c r="A35" s="13"/>
      <c r="B35" s="8"/>
      <c r="C35" s="38" t="s">
        <v>37</v>
      </c>
      <c r="D35" s="184"/>
      <c r="E35" s="185"/>
      <c r="F35" s="185"/>
      <c r="G35" s="186"/>
    </row>
    <row r="36" spans="1:7" s="18" customFormat="1" ht="31.5" thickTop="1" thickBot="1">
      <c r="A36" s="13"/>
      <c r="B36" s="35"/>
      <c r="C36" s="26" t="s">
        <v>38</v>
      </c>
      <c r="D36" s="39"/>
      <c r="E36" s="40"/>
      <c r="F36" s="41"/>
      <c r="G36" s="42"/>
    </row>
    <row r="37" spans="1:7" s="18" customFormat="1" ht="31.5" thickTop="1" thickBot="1">
      <c r="A37" s="13"/>
      <c r="B37" s="43">
        <v>4.0999999999999996</v>
      </c>
      <c r="C37" s="20" t="s">
        <v>39</v>
      </c>
      <c r="D37" s="15" t="s">
        <v>9</v>
      </c>
      <c r="E37" s="32">
        <v>1</v>
      </c>
      <c r="F37" s="24"/>
      <c r="G37" s="44">
        <f>F37*E37</f>
        <v>0</v>
      </c>
    </row>
    <row r="38" spans="1:7" s="18" customFormat="1" ht="31.5" thickTop="1" thickBot="1">
      <c r="A38" s="13"/>
      <c r="B38" s="43">
        <v>4.2</v>
      </c>
      <c r="C38" s="20" t="s">
        <v>40</v>
      </c>
      <c r="D38" s="15" t="s">
        <v>13</v>
      </c>
      <c r="E38" s="32">
        <v>6</v>
      </c>
      <c r="F38" s="24"/>
      <c r="G38" s="44">
        <f>F38*E38</f>
        <v>0</v>
      </c>
    </row>
    <row r="39" spans="1:7" s="18" customFormat="1" ht="61.5" thickTop="1" thickBot="1">
      <c r="A39" s="13"/>
      <c r="B39" s="45"/>
      <c r="C39" s="26" t="s">
        <v>189</v>
      </c>
      <c r="D39" s="25"/>
      <c r="E39" s="36"/>
      <c r="F39" s="28"/>
      <c r="G39" s="46"/>
    </row>
    <row r="40" spans="1:7" s="18" customFormat="1" ht="16.5" thickTop="1" thickBot="1">
      <c r="A40" s="13"/>
      <c r="B40" s="43">
        <v>4.3</v>
      </c>
      <c r="C40" s="20" t="s">
        <v>151</v>
      </c>
      <c r="D40" s="15" t="s">
        <v>13</v>
      </c>
      <c r="E40" s="32">
        <v>1</v>
      </c>
      <c r="F40" s="24"/>
      <c r="G40" s="44">
        <f t="shared" ref="G40:G45" si="1">F40*E40</f>
        <v>0</v>
      </c>
    </row>
    <row r="41" spans="1:7" s="18" customFormat="1" ht="16.5" thickTop="1" thickBot="1">
      <c r="A41" s="13"/>
      <c r="B41" s="43">
        <v>4.4000000000000004</v>
      </c>
      <c r="C41" s="20" t="s">
        <v>42</v>
      </c>
      <c r="D41" s="15" t="s">
        <v>9</v>
      </c>
      <c r="E41" s="32">
        <v>1</v>
      </c>
      <c r="F41" s="24"/>
      <c r="G41" s="44">
        <f t="shared" si="1"/>
        <v>0</v>
      </c>
    </row>
    <row r="42" spans="1:7" s="18" customFormat="1" ht="16.5" thickTop="1" thickBot="1">
      <c r="A42" s="13"/>
      <c r="B42" s="43">
        <v>4.5</v>
      </c>
      <c r="C42" s="20" t="s">
        <v>43</v>
      </c>
      <c r="D42" s="15" t="s">
        <v>13</v>
      </c>
      <c r="E42" s="32">
        <v>1</v>
      </c>
      <c r="F42" s="24"/>
      <c r="G42" s="44">
        <f t="shared" si="1"/>
        <v>0</v>
      </c>
    </row>
    <row r="43" spans="1:7" s="18" customFormat="1" ht="31.5" thickTop="1" thickBot="1">
      <c r="A43" s="13"/>
      <c r="B43" s="43">
        <v>4.5999999999999996</v>
      </c>
      <c r="C43" s="20" t="s">
        <v>44</v>
      </c>
      <c r="D43" s="15" t="s">
        <v>13</v>
      </c>
      <c r="E43" s="32">
        <v>1</v>
      </c>
      <c r="F43" s="24"/>
      <c r="G43" s="44">
        <f t="shared" si="1"/>
        <v>0</v>
      </c>
    </row>
    <row r="44" spans="1:7" s="18" customFormat="1" ht="31.5" thickTop="1" thickBot="1">
      <c r="A44" s="13"/>
      <c r="B44" s="43">
        <v>4.7</v>
      </c>
      <c r="C44" s="20" t="s">
        <v>160</v>
      </c>
      <c r="D44" s="15" t="s">
        <v>9</v>
      </c>
      <c r="E44" s="32">
        <v>1</v>
      </c>
      <c r="F44" s="24"/>
      <c r="G44" s="44">
        <f t="shared" si="1"/>
        <v>0</v>
      </c>
    </row>
    <row r="45" spans="1:7" s="18" customFormat="1" ht="16.5" thickTop="1" thickBot="1">
      <c r="A45" s="13"/>
      <c r="B45" s="43">
        <v>4.8</v>
      </c>
      <c r="C45" s="20" t="s">
        <v>45</v>
      </c>
      <c r="D45" s="15" t="s">
        <v>13</v>
      </c>
      <c r="E45" s="32">
        <v>5</v>
      </c>
      <c r="F45" s="24"/>
      <c r="G45" s="44">
        <f t="shared" si="1"/>
        <v>0</v>
      </c>
    </row>
    <row r="46" spans="1:7" s="18" customFormat="1" ht="16.5" thickTop="1" thickBot="1">
      <c r="A46" s="13"/>
      <c r="B46" s="8" t="s">
        <v>46</v>
      </c>
      <c r="C46" s="9"/>
      <c r="D46" s="15"/>
      <c r="E46" s="32"/>
      <c r="F46" s="24"/>
      <c r="G46" s="34">
        <f>SUM(G48:G58)</f>
        <v>0</v>
      </c>
    </row>
    <row r="47" spans="1:7" s="18" customFormat="1" ht="46.5" thickTop="1" thickBot="1">
      <c r="A47" s="13"/>
      <c r="B47" s="47"/>
      <c r="C47" s="48" t="s">
        <v>26</v>
      </c>
      <c r="D47" s="47"/>
      <c r="E47" s="49"/>
      <c r="F47" s="28"/>
      <c r="G47" s="29"/>
    </row>
    <row r="48" spans="1:7" s="18" customFormat="1" ht="16.5" thickTop="1" thickBot="1">
      <c r="A48" s="13"/>
      <c r="B48" s="15">
        <v>5.0999999999999996</v>
      </c>
      <c r="C48" s="51" t="s">
        <v>47</v>
      </c>
      <c r="D48" s="15" t="s">
        <v>13</v>
      </c>
      <c r="E48" s="16">
        <v>2</v>
      </c>
      <c r="F48" s="24"/>
      <c r="G48" s="21">
        <f t="shared" ref="G48:G56" si="2">E48*F48</f>
        <v>0</v>
      </c>
    </row>
    <row r="49" spans="1:12" s="18" customFormat="1" ht="16.5" thickTop="1" thickBot="1">
      <c r="A49" s="13"/>
      <c r="B49" s="163">
        <v>5.2</v>
      </c>
      <c r="C49" s="50" t="s">
        <v>50</v>
      </c>
      <c r="D49" s="15" t="s">
        <v>13</v>
      </c>
      <c r="E49" s="16">
        <v>6</v>
      </c>
      <c r="F49" s="24"/>
      <c r="G49" s="21">
        <f t="shared" si="2"/>
        <v>0</v>
      </c>
    </row>
    <row r="50" spans="1:12" s="18" customFormat="1" ht="16.5" thickTop="1" thickBot="1">
      <c r="A50" s="13"/>
      <c r="B50" s="15">
        <v>5.3</v>
      </c>
      <c r="C50" s="50" t="s">
        <v>51</v>
      </c>
      <c r="D50" s="15" t="s">
        <v>16</v>
      </c>
      <c r="E50" s="11">
        <v>291</v>
      </c>
      <c r="F50" s="24"/>
      <c r="G50" s="21">
        <f t="shared" si="2"/>
        <v>0</v>
      </c>
    </row>
    <row r="51" spans="1:12" s="54" customFormat="1" ht="18.75" thickTop="1" thickBot="1">
      <c r="A51" s="53"/>
      <c r="B51" s="163">
        <v>5.4</v>
      </c>
      <c r="C51" s="30" t="s">
        <v>53</v>
      </c>
      <c r="D51" s="15" t="s">
        <v>13</v>
      </c>
      <c r="E51" s="16">
        <v>5</v>
      </c>
      <c r="F51" s="24"/>
      <c r="G51" s="21">
        <f t="shared" si="2"/>
        <v>0</v>
      </c>
    </row>
    <row r="52" spans="1:12" s="54" customFormat="1" ht="16.5" thickTop="1" thickBot="1">
      <c r="A52" s="53"/>
      <c r="B52" s="15">
        <v>5.5</v>
      </c>
      <c r="C52" s="30" t="s">
        <v>54</v>
      </c>
      <c r="D52" s="15" t="s">
        <v>13</v>
      </c>
      <c r="E52" s="11">
        <v>3</v>
      </c>
      <c r="F52" s="24"/>
      <c r="G52" s="21">
        <f t="shared" si="2"/>
        <v>0</v>
      </c>
    </row>
    <row r="53" spans="1:12" s="54" customFormat="1" ht="16.5" thickTop="1" thickBot="1">
      <c r="A53" s="53"/>
      <c r="B53" s="163">
        <v>5.6</v>
      </c>
      <c r="C53" s="55" t="s">
        <v>55</v>
      </c>
      <c r="D53" s="15" t="s">
        <v>13</v>
      </c>
      <c r="E53" s="11">
        <v>5</v>
      </c>
      <c r="F53" s="24"/>
      <c r="G53" s="21">
        <f t="shared" si="2"/>
        <v>0</v>
      </c>
    </row>
    <row r="54" spans="1:12" s="54" customFormat="1" ht="16.5" thickTop="1" thickBot="1">
      <c r="A54" s="53"/>
      <c r="B54" s="15">
        <v>5.7</v>
      </c>
      <c r="C54" s="55" t="s">
        <v>56</v>
      </c>
      <c r="D54" s="15" t="s">
        <v>13</v>
      </c>
      <c r="E54" s="11">
        <v>10</v>
      </c>
      <c r="F54" s="24"/>
      <c r="G54" s="21">
        <f t="shared" si="2"/>
        <v>0</v>
      </c>
    </row>
    <row r="55" spans="1:12" s="18" customFormat="1" ht="16.5" thickTop="1" thickBot="1">
      <c r="A55" s="13"/>
      <c r="B55" s="163">
        <v>5.8</v>
      </c>
      <c r="C55" s="20" t="s">
        <v>57</v>
      </c>
      <c r="D55" s="15" t="s">
        <v>13</v>
      </c>
      <c r="E55" s="11">
        <v>5</v>
      </c>
      <c r="F55" s="24"/>
      <c r="G55" s="21">
        <f t="shared" si="2"/>
        <v>0</v>
      </c>
    </row>
    <row r="56" spans="1:12" s="18" customFormat="1" ht="31.5" thickTop="1" thickBot="1">
      <c r="A56" s="13"/>
      <c r="B56" s="15">
        <v>5.9</v>
      </c>
      <c r="C56" s="20" t="s">
        <v>139</v>
      </c>
      <c r="D56" s="15" t="s">
        <v>13</v>
      </c>
      <c r="E56" s="11">
        <v>3</v>
      </c>
      <c r="F56" s="24"/>
      <c r="G56" s="21">
        <f t="shared" si="2"/>
        <v>0</v>
      </c>
      <c r="I56"/>
      <c r="J56" s="56"/>
      <c r="K56" s="56"/>
      <c r="L56" s="56"/>
    </row>
    <row r="57" spans="1:12" s="18" customFormat="1" ht="46.5" thickTop="1" thickBot="1">
      <c r="A57" s="13"/>
      <c r="B57" s="57"/>
      <c r="C57" s="58" t="s">
        <v>58</v>
      </c>
      <c r="D57" s="25"/>
      <c r="E57" s="27"/>
      <c r="F57" s="28"/>
      <c r="G57" s="29"/>
      <c r="I57" s="59"/>
      <c r="J57" s="56"/>
      <c r="K57" s="56"/>
      <c r="L57" s="56"/>
    </row>
    <row r="58" spans="1:12" s="18" customFormat="1" ht="16.5" thickTop="1" thickBot="1">
      <c r="A58" s="13"/>
      <c r="B58" s="52">
        <v>5.0999999999999996</v>
      </c>
      <c r="C58" s="51" t="s">
        <v>59</v>
      </c>
      <c r="D58" s="15" t="s">
        <v>30</v>
      </c>
      <c r="E58" s="11">
        <v>1</v>
      </c>
      <c r="F58" s="24"/>
      <c r="G58" s="21"/>
      <c r="I58" s="59"/>
      <c r="J58" s="56"/>
      <c r="K58" s="56"/>
      <c r="L58" s="56"/>
    </row>
    <row r="59" spans="1:12" s="18" customFormat="1" ht="16.5" thickTop="1" thickBot="1">
      <c r="A59" s="13"/>
      <c r="B59" s="52"/>
      <c r="C59" s="31" t="s">
        <v>31</v>
      </c>
      <c r="D59" s="15"/>
      <c r="E59" s="11"/>
      <c r="F59" s="24"/>
      <c r="G59" s="21">
        <f>G31+G46</f>
        <v>0</v>
      </c>
      <c r="I59" s="59"/>
      <c r="J59" s="56"/>
      <c r="K59" s="56"/>
      <c r="L59" s="56"/>
    </row>
    <row r="60" spans="1:12" s="18" customFormat="1" ht="16.5" thickTop="1" thickBot="1">
      <c r="A60" s="13"/>
      <c r="B60" s="52"/>
      <c r="C60" s="31" t="s">
        <v>32</v>
      </c>
      <c r="D60" s="15"/>
      <c r="E60" s="11"/>
      <c r="F60" s="24"/>
      <c r="G60" s="21">
        <f>G59</f>
        <v>0</v>
      </c>
      <c r="I60" s="59"/>
      <c r="J60" s="56"/>
      <c r="K60" s="56"/>
      <c r="L60" s="56"/>
    </row>
    <row r="61" spans="1:12" s="18" customFormat="1" ht="16.5" thickTop="1" thickBot="1">
      <c r="A61" s="13"/>
      <c r="B61" s="8" t="s">
        <v>60</v>
      </c>
      <c r="C61" s="51"/>
      <c r="D61" s="15"/>
      <c r="E61" s="11"/>
      <c r="F61" s="24"/>
      <c r="G61" s="34">
        <f>SUM(G63:G64)</f>
        <v>0</v>
      </c>
      <c r="I61" s="59"/>
      <c r="J61" s="56"/>
      <c r="K61" s="56"/>
      <c r="L61" s="56"/>
    </row>
    <row r="62" spans="1:12" s="18" customFormat="1" ht="61.5" thickTop="1" thickBot="1">
      <c r="A62" s="13"/>
      <c r="B62" s="25"/>
      <c r="C62" s="58" t="s">
        <v>61</v>
      </c>
      <c r="D62" s="25"/>
      <c r="E62" s="27"/>
      <c r="F62" s="28"/>
      <c r="G62" s="29"/>
      <c r="I62" s="59"/>
      <c r="J62" s="56"/>
      <c r="K62" s="56"/>
      <c r="L62" s="56"/>
    </row>
    <row r="63" spans="1:12" s="18" customFormat="1" ht="61.5" thickTop="1" thickBot="1">
      <c r="A63" s="13"/>
      <c r="B63" s="15">
        <v>6.1</v>
      </c>
      <c r="C63" s="51" t="s">
        <v>62</v>
      </c>
      <c r="D63" s="15" t="s">
        <v>13</v>
      </c>
      <c r="E63" s="11">
        <v>3</v>
      </c>
      <c r="F63" s="24"/>
      <c r="G63" s="21">
        <f>E63*F63</f>
        <v>0</v>
      </c>
      <c r="I63" s="59"/>
      <c r="J63" s="56"/>
      <c r="K63" s="56"/>
      <c r="L63" s="56"/>
    </row>
    <row r="64" spans="1:12" s="18" customFormat="1" ht="33.75" thickTop="1" thickBot="1">
      <c r="A64" s="13"/>
      <c r="B64" s="15">
        <v>6.2</v>
      </c>
      <c r="C64" s="55" t="s">
        <v>63</v>
      </c>
      <c r="D64" s="15" t="s">
        <v>13</v>
      </c>
      <c r="E64" s="11">
        <v>8</v>
      </c>
      <c r="F64" s="24"/>
      <c r="G64" s="21">
        <f>E64*F64</f>
        <v>0</v>
      </c>
      <c r="I64"/>
      <c r="J64" s="56"/>
      <c r="K64" s="56"/>
      <c r="L64" s="56"/>
    </row>
    <row r="65" spans="1:12" s="18" customFormat="1" ht="16.5" thickTop="1" thickBot="1">
      <c r="A65" s="13"/>
      <c r="B65" s="15">
        <v>6.3</v>
      </c>
      <c r="C65" s="55" t="s">
        <v>64</v>
      </c>
      <c r="D65" s="15" t="s">
        <v>13</v>
      </c>
      <c r="E65" s="11">
        <v>1</v>
      </c>
      <c r="F65" s="24"/>
      <c r="G65" s="21"/>
      <c r="I65"/>
      <c r="J65" s="56"/>
      <c r="K65" s="56"/>
      <c r="L65" s="56"/>
    </row>
    <row r="66" spans="1:12" s="18" customFormat="1" ht="16.5" thickTop="1" thickBot="1">
      <c r="A66" s="13"/>
      <c r="B66" s="8" t="s">
        <v>65</v>
      </c>
      <c r="C66" s="9" t="s">
        <v>66</v>
      </c>
      <c r="D66" s="15"/>
      <c r="E66" s="11"/>
      <c r="F66" s="24"/>
      <c r="G66" s="34">
        <f>G73+SUM(G92:G95)+G97</f>
        <v>0</v>
      </c>
    </row>
    <row r="67" spans="1:12" s="18" customFormat="1" ht="31.5" thickTop="1" thickBot="1">
      <c r="A67" s="13"/>
      <c r="B67" s="35"/>
      <c r="C67" s="155" t="s">
        <v>143</v>
      </c>
      <c r="D67" s="15"/>
      <c r="E67" s="27"/>
      <c r="F67" s="28"/>
      <c r="G67" s="37"/>
    </row>
    <row r="68" spans="1:12" s="18" customFormat="1" ht="16.5" thickTop="1" thickBot="1">
      <c r="A68" s="13"/>
      <c r="B68" s="15"/>
      <c r="C68" s="156" t="s">
        <v>144</v>
      </c>
      <c r="D68" s="60"/>
      <c r="E68" s="61"/>
      <c r="F68" s="61"/>
      <c r="G68" s="62"/>
    </row>
    <row r="69" spans="1:12" s="18" customFormat="1" ht="16.5" thickTop="1" thickBot="1">
      <c r="A69" s="13"/>
      <c r="B69" s="15"/>
      <c r="C69" s="156" t="s">
        <v>67</v>
      </c>
      <c r="D69" s="184"/>
      <c r="E69" s="185"/>
      <c r="F69" s="185"/>
      <c r="G69" s="186"/>
    </row>
    <row r="70" spans="1:12" s="18" customFormat="1" ht="16.5" thickTop="1" thickBot="1">
      <c r="A70" s="13"/>
      <c r="B70" s="15"/>
      <c r="C70" s="156" t="s">
        <v>68</v>
      </c>
      <c r="D70" s="63"/>
      <c r="E70" s="187" t="s">
        <v>69</v>
      </c>
      <c r="F70" s="188"/>
      <c r="G70" s="64"/>
    </row>
    <row r="71" spans="1:12" s="18" customFormat="1" ht="31.5" thickTop="1" thickBot="1">
      <c r="A71" s="13"/>
      <c r="B71" s="25"/>
      <c r="C71" s="155" t="s">
        <v>70</v>
      </c>
      <c r="D71" s="25"/>
      <c r="E71" s="65"/>
      <c r="F71" s="41"/>
      <c r="G71" s="29"/>
    </row>
    <row r="72" spans="1:12" s="18" customFormat="1" ht="16.5" thickTop="1" thickBot="1">
      <c r="A72" s="13"/>
      <c r="B72" s="15"/>
      <c r="C72" s="9" t="s">
        <v>71</v>
      </c>
      <c r="D72" s="15"/>
      <c r="E72" s="23"/>
      <c r="F72" s="24"/>
      <c r="G72" s="21"/>
    </row>
    <row r="73" spans="1:12" s="18" customFormat="1" ht="61.5" thickTop="1" thickBot="1">
      <c r="A73" s="13"/>
      <c r="B73" s="15">
        <v>7.1</v>
      </c>
      <c r="C73" s="50" t="s">
        <v>145</v>
      </c>
      <c r="D73" s="15"/>
      <c r="E73" s="11" t="s">
        <v>13</v>
      </c>
      <c r="F73" s="24">
        <v>1</v>
      </c>
      <c r="G73" s="21"/>
    </row>
    <row r="74" spans="1:12" s="18" customFormat="1" ht="16.5" thickTop="1" thickBot="1">
      <c r="A74" s="13"/>
      <c r="B74" s="15"/>
      <c r="C74" s="157" t="s">
        <v>72</v>
      </c>
      <c r="D74" s="15"/>
      <c r="E74" s="66"/>
      <c r="F74" s="67"/>
      <c r="G74" s="21"/>
    </row>
    <row r="75" spans="1:12" s="18" customFormat="1" ht="16.5" thickTop="1" thickBot="1">
      <c r="A75" s="13"/>
      <c r="B75" s="15"/>
      <c r="C75" s="158" t="s">
        <v>73</v>
      </c>
      <c r="D75" s="15" t="s">
        <v>74</v>
      </c>
      <c r="E75" s="96">
        <v>1079</v>
      </c>
      <c r="F75" s="68"/>
      <c r="G75" s="21"/>
    </row>
    <row r="76" spans="1:12" s="18" customFormat="1" ht="16.5" thickTop="1" thickBot="1">
      <c r="A76" s="13"/>
      <c r="B76" s="15"/>
      <c r="C76" s="158" t="s">
        <v>75</v>
      </c>
      <c r="D76" s="15" t="s">
        <v>76</v>
      </c>
      <c r="E76" s="69">
        <v>1</v>
      </c>
      <c r="F76" s="70" t="s">
        <v>111</v>
      </c>
      <c r="G76" s="21"/>
    </row>
    <row r="77" spans="1:12" s="18" customFormat="1" ht="16.5" thickTop="1" thickBot="1">
      <c r="A77" s="13"/>
      <c r="B77" s="15"/>
      <c r="C77" s="158" t="s">
        <v>77</v>
      </c>
      <c r="D77" s="15" t="s">
        <v>16</v>
      </c>
      <c r="E77" s="72">
        <v>45</v>
      </c>
      <c r="F77" s="166" t="s">
        <v>111</v>
      </c>
      <c r="G77" s="21"/>
    </row>
    <row r="78" spans="1:12" s="18" customFormat="1" ht="16.5" thickTop="1" thickBot="1">
      <c r="A78" s="13"/>
      <c r="B78" s="15"/>
      <c r="C78" s="158" t="s">
        <v>78</v>
      </c>
      <c r="D78" s="15" t="s">
        <v>79</v>
      </c>
      <c r="E78" s="187" t="s">
        <v>80</v>
      </c>
      <c r="F78" s="189"/>
      <c r="G78" s="21"/>
    </row>
    <row r="79" spans="1:12" ht="16.5" thickTop="1" thickBot="1">
      <c r="B79" s="15"/>
      <c r="C79" s="158" t="s">
        <v>81</v>
      </c>
      <c r="D79" s="15" t="s">
        <v>16</v>
      </c>
      <c r="E79" s="72">
        <v>40</v>
      </c>
      <c r="F79" s="165" t="s">
        <v>111</v>
      </c>
      <c r="G79" s="21"/>
    </row>
    <row r="80" spans="1:12" ht="16.5" thickTop="1" thickBot="1">
      <c r="B80" s="15"/>
      <c r="C80" s="158" t="s">
        <v>82</v>
      </c>
      <c r="D80" s="15" t="s">
        <v>74</v>
      </c>
      <c r="E80" s="73">
        <v>1093</v>
      </c>
      <c r="F80" s="74"/>
      <c r="G80" s="21"/>
    </row>
    <row r="81" spans="1:7" ht="16.5" thickTop="1" thickBot="1">
      <c r="B81" s="15"/>
      <c r="C81" s="157" t="s">
        <v>83</v>
      </c>
      <c r="D81" s="15"/>
      <c r="E81" s="75"/>
      <c r="F81" s="76"/>
      <c r="G81" s="21"/>
    </row>
    <row r="82" spans="1:7" ht="16.5" thickTop="1" thickBot="1">
      <c r="A82" s="77"/>
      <c r="B82" s="15"/>
      <c r="C82" s="158" t="s">
        <v>84</v>
      </c>
      <c r="D82" s="20" t="s">
        <v>85</v>
      </c>
      <c r="E82" s="75"/>
      <c r="F82" s="76"/>
      <c r="G82" s="21"/>
    </row>
    <row r="83" spans="1:7" ht="16.5" thickTop="1" thickBot="1">
      <c r="B83" s="15"/>
      <c r="C83" s="156" t="s">
        <v>86</v>
      </c>
      <c r="D83" s="20" t="s">
        <v>76</v>
      </c>
      <c r="E83" s="75"/>
      <c r="F83" s="76"/>
      <c r="G83" s="21"/>
    </row>
    <row r="84" spans="1:7" ht="16.5" thickTop="1" thickBot="1">
      <c r="B84" s="15"/>
      <c r="C84" s="156" t="s">
        <v>87</v>
      </c>
      <c r="D84" s="20" t="s">
        <v>76</v>
      </c>
      <c r="E84" s="75"/>
      <c r="F84" s="76"/>
      <c r="G84" s="21"/>
    </row>
    <row r="85" spans="1:7" ht="16.5" thickTop="1" thickBot="1">
      <c r="B85" s="15"/>
      <c r="C85" s="156" t="s">
        <v>88</v>
      </c>
      <c r="D85" s="20" t="s">
        <v>76</v>
      </c>
      <c r="E85" s="75"/>
      <c r="F85" s="76"/>
      <c r="G85" s="21"/>
    </row>
    <row r="86" spans="1:7" ht="16.5" thickTop="1" thickBot="1">
      <c r="B86" s="15"/>
      <c r="C86" s="156" t="s">
        <v>89</v>
      </c>
      <c r="D86" s="20" t="s">
        <v>76</v>
      </c>
      <c r="E86" s="75"/>
      <c r="F86" s="76"/>
      <c r="G86" s="21"/>
    </row>
    <row r="87" spans="1:7" ht="16.5" thickTop="1" thickBot="1">
      <c r="B87" s="15"/>
      <c r="C87" s="156" t="s">
        <v>90</v>
      </c>
      <c r="D87" s="20" t="s">
        <v>91</v>
      </c>
      <c r="E87" s="75"/>
      <c r="F87" s="76"/>
      <c r="G87" s="21"/>
    </row>
    <row r="88" spans="1:7" ht="16.5" thickTop="1" thickBot="1">
      <c r="B88" s="15"/>
      <c r="C88" s="156" t="s">
        <v>92</v>
      </c>
      <c r="D88" s="20" t="s">
        <v>93</v>
      </c>
      <c r="E88" s="75"/>
      <c r="F88" s="76"/>
      <c r="G88" s="21"/>
    </row>
    <row r="89" spans="1:7" ht="16.5" thickTop="1" thickBot="1">
      <c r="B89" s="15"/>
      <c r="C89" s="156" t="s">
        <v>94</v>
      </c>
      <c r="D89" s="20" t="s">
        <v>93</v>
      </c>
      <c r="E89" s="75"/>
      <c r="F89" s="76"/>
      <c r="G89" s="21"/>
    </row>
    <row r="90" spans="1:7" ht="16.5" thickTop="1" thickBot="1">
      <c r="B90" s="15"/>
      <c r="C90" s="156" t="s">
        <v>95</v>
      </c>
      <c r="D90" s="20" t="s">
        <v>13</v>
      </c>
      <c r="E90" s="75"/>
      <c r="F90" s="76"/>
      <c r="G90" s="21"/>
    </row>
    <row r="91" spans="1:7" ht="31.5" thickTop="1" thickBot="1">
      <c r="B91" s="25">
        <v>7.2</v>
      </c>
      <c r="C91" s="164" t="s">
        <v>152</v>
      </c>
      <c r="D91" s="26"/>
      <c r="E91" s="27"/>
      <c r="F91" s="28"/>
      <c r="G91" s="29"/>
    </row>
    <row r="92" spans="1:7" ht="31.5" thickTop="1" thickBot="1">
      <c r="B92" s="15" t="s">
        <v>153</v>
      </c>
      <c r="C92" s="159" t="s">
        <v>154</v>
      </c>
      <c r="D92" s="20" t="s">
        <v>13</v>
      </c>
      <c r="E92" s="11">
        <v>1</v>
      </c>
      <c r="F92" s="24"/>
      <c r="G92" s="21">
        <f>E92*F92</f>
        <v>0</v>
      </c>
    </row>
    <row r="93" spans="1:7" ht="31.5" thickTop="1" thickBot="1">
      <c r="B93" s="15" t="s">
        <v>155</v>
      </c>
      <c r="C93" s="20" t="s">
        <v>156</v>
      </c>
      <c r="D93" s="20" t="s">
        <v>9</v>
      </c>
      <c r="E93" s="11">
        <v>1</v>
      </c>
      <c r="F93" s="24"/>
      <c r="G93" s="21">
        <f>E93*F93</f>
        <v>0</v>
      </c>
    </row>
    <row r="94" spans="1:7" ht="31.5" thickTop="1" thickBot="1">
      <c r="B94" s="15" t="s">
        <v>157</v>
      </c>
      <c r="C94" s="20" t="s">
        <v>158</v>
      </c>
      <c r="D94" s="20" t="s">
        <v>9</v>
      </c>
      <c r="E94" s="11">
        <v>1</v>
      </c>
      <c r="F94" s="24"/>
      <c r="G94" s="21">
        <f t="shared" ref="G94:G95" si="3">E94*F94</f>
        <v>0</v>
      </c>
    </row>
    <row r="95" spans="1:7" ht="16.5" thickTop="1" thickBot="1">
      <c r="B95" s="15" t="s">
        <v>159</v>
      </c>
      <c r="C95" s="20" t="s">
        <v>147</v>
      </c>
      <c r="D95" s="20" t="s">
        <v>9</v>
      </c>
      <c r="E95" s="11">
        <v>1</v>
      </c>
      <c r="F95" s="24"/>
      <c r="G95" s="21">
        <f t="shared" si="3"/>
        <v>0</v>
      </c>
    </row>
    <row r="96" spans="1:7" ht="16.5" thickTop="1" thickBot="1">
      <c r="B96" s="15"/>
      <c r="C96" s="160" t="s">
        <v>96</v>
      </c>
      <c r="D96" s="20"/>
      <c r="E96" s="23"/>
      <c r="F96" s="24"/>
      <c r="G96" s="21"/>
    </row>
    <row r="97" spans="1:7" ht="46.5" thickTop="1" thickBot="1">
      <c r="B97" s="15">
        <v>7.3</v>
      </c>
      <c r="C97" s="161" t="s">
        <v>142</v>
      </c>
      <c r="D97" s="20" t="s">
        <v>13</v>
      </c>
      <c r="E97" s="11">
        <v>1</v>
      </c>
      <c r="F97" s="24"/>
      <c r="G97" s="21">
        <f>F97</f>
        <v>0</v>
      </c>
    </row>
    <row r="98" spans="1:7" ht="16.5" thickTop="1" thickBot="1">
      <c r="B98" s="15"/>
      <c r="C98" s="162" t="s">
        <v>83</v>
      </c>
      <c r="D98" s="20"/>
      <c r="E98" s="23"/>
      <c r="F98" s="24"/>
      <c r="G98" s="21"/>
    </row>
    <row r="99" spans="1:7" ht="16.5" thickTop="1" thickBot="1">
      <c r="B99" s="15"/>
      <c r="C99" s="158" t="s">
        <v>97</v>
      </c>
      <c r="D99" s="20"/>
      <c r="E99" s="190"/>
      <c r="F99" s="191"/>
      <c r="G99" s="21"/>
    </row>
    <row r="100" spans="1:7" ht="16.5" thickTop="1" thickBot="1">
      <c r="B100" s="15"/>
      <c r="C100" s="158" t="s">
        <v>98</v>
      </c>
      <c r="D100" s="20" t="s">
        <v>99</v>
      </c>
      <c r="E100" s="182"/>
      <c r="F100" s="183"/>
      <c r="G100" s="21"/>
    </row>
    <row r="101" spans="1:7" ht="16.5" thickTop="1" thickBot="1">
      <c r="B101" s="15"/>
      <c r="C101" s="158" t="s">
        <v>100</v>
      </c>
      <c r="D101" s="20" t="s">
        <v>101</v>
      </c>
      <c r="E101" s="182"/>
      <c r="F101" s="183"/>
      <c r="G101" s="21"/>
    </row>
    <row r="102" spans="1:7" ht="16.5" thickTop="1" thickBot="1">
      <c r="B102" s="15"/>
      <c r="C102" s="158" t="s">
        <v>102</v>
      </c>
      <c r="D102" s="20" t="s">
        <v>103</v>
      </c>
      <c r="E102" s="182"/>
      <c r="F102" s="183"/>
      <c r="G102" s="21"/>
    </row>
    <row r="103" spans="1:7" ht="16.5" thickTop="1" thickBot="1">
      <c r="B103" s="15"/>
      <c r="C103" s="156" t="s">
        <v>104</v>
      </c>
      <c r="D103" s="20"/>
      <c r="E103" s="182"/>
      <c r="F103" s="183"/>
      <c r="G103" s="21"/>
    </row>
    <row r="104" spans="1:7" ht="16.5" thickTop="1" thickBot="1">
      <c r="B104" s="15"/>
      <c r="C104" s="38"/>
      <c r="D104" s="20"/>
      <c r="E104" s="78"/>
      <c r="F104" s="79"/>
      <c r="G104" s="80"/>
    </row>
    <row r="105" spans="1:7" ht="16.5" thickTop="1" thickBot="1">
      <c r="B105" s="81"/>
      <c r="C105" s="81" t="s">
        <v>106</v>
      </c>
      <c r="D105" s="81"/>
      <c r="E105" s="82"/>
      <c r="F105" s="82"/>
      <c r="G105" s="83">
        <f>G9+G14+G22+G31+G46+G61+G66</f>
        <v>0</v>
      </c>
    </row>
    <row r="106" spans="1:7" ht="16.5" thickTop="1" thickBot="1">
      <c r="B106" s="81"/>
      <c r="C106" s="81" t="s">
        <v>107</v>
      </c>
      <c r="D106" s="81"/>
      <c r="E106" s="81"/>
      <c r="F106" s="81"/>
      <c r="G106" s="84">
        <f>G105*0.1</f>
        <v>0</v>
      </c>
    </row>
    <row r="107" spans="1:7" ht="16.5" thickTop="1" thickBot="1">
      <c r="B107" s="81"/>
      <c r="C107" s="81" t="s">
        <v>108</v>
      </c>
      <c r="D107" s="81"/>
      <c r="E107" s="81"/>
      <c r="F107" s="81"/>
      <c r="G107" s="84">
        <f>G106*0.16</f>
        <v>0</v>
      </c>
    </row>
    <row r="108" spans="1:7" ht="16.5" thickTop="1" thickBot="1">
      <c r="B108" s="81"/>
      <c r="C108" s="81" t="s">
        <v>109</v>
      </c>
      <c r="D108" s="81"/>
      <c r="E108" s="81"/>
      <c r="F108" s="81"/>
      <c r="G108" s="83">
        <f>G107+G106+G105</f>
        <v>0</v>
      </c>
    </row>
    <row r="109" spans="1:7" ht="15.75" thickTop="1">
      <c r="B109" s="85"/>
      <c r="C109" s="77"/>
      <c r="D109" s="77"/>
      <c r="E109" s="77"/>
      <c r="F109" s="86"/>
      <c r="G109" s="77"/>
    </row>
    <row r="110" spans="1:7">
      <c r="B110" s="87"/>
      <c r="C110" s="4"/>
    </row>
    <row r="111" spans="1:7">
      <c r="B111" s="87"/>
      <c r="C111" s="4"/>
      <c r="D111" s="1"/>
      <c r="E111" s="1"/>
      <c r="F111" s="1"/>
      <c r="G111" s="1"/>
    </row>
    <row r="112" spans="1:7" s="3" customFormat="1" ht="14.25">
      <c r="A112" s="1"/>
      <c r="B112" s="88"/>
      <c r="C112" s="89"/>
      <c r="D112" s="1"/>
      <c r="E112" s="1"/>
      <c r="F112" s="1"/>
      <c r="G112" s="1"/>
    </row>
    <row r="113" spans="1:6" s="3" customFormat="1" ht="14.25">
      <c r="A113" s="1"/>
      <c r="B113" s="88"/>
      <c r="C113" s="89"/>
      <c r="F113" s="4"/>
    </row>
    <row r="114" spans="1:6" s="3" customFormat="1" ht="14.25">
      <c r="A114" s="1"/>
      <c r="B114" s="88"/>
      <c r="C114" s="89"/>
      <c r="F114" s="4"/>
    </row>
    <row r="115" spans="1:6" s="3" customFormat="1" ht="14.25">
      <c r="A115" s="1"/>
      <c r="B115" s="88"/>
      <c r="C115" s="89"/>
      <c r="F115" s="4"/>
    </row>
    <row r="116" spans="1:6">
      <c r="C116" s="90"/>
    </row>
    <row r="117" spans="1:6" s="3" customFormat="1" ht="14.25">
      <c r="A117" s="1"/>
      <c r="B117" s="88"/>
      <c r="C117" s="91"/>
      <c r="F117" s="4"/>
    </row>
    <row r="118" spans="1:6">
      <c r="C118" s="92"/>
    </row>
    <row r="119" spans="1:6">
      <c r="C119" s="93"/>
    </row>
    <row r="120" spans="1:6">
      <c r="C120" s="93"/>
    </row>
    <row r="122" spans="1:6">
      <c r="C122" s="89"/>
    </row>
  </sheetData>
  <mergeCells count="14">
    <mergeCell ref="D35:G35"/>
    <mergeCell ref="B2:G2"/>
    <mergeCell ref="B3:G3"/>
    <mergeCell ref="B5:G5"/>
    <mergeCell ref="D33:G33"/>
    <mergeCell ref="D34:G34"/>
    <mergeCell ref="E102:F102"/>
    <mergeCell ref="E103:F103"/>
    <mergeCell ref="D69:G69"/>
    <mergeCell ref="E70:F70"/>
    <mergeCell ref="E78:F78"/>
    <mergeCell ref="E99:F99"/>
    <mergeCell ref="E100:F100"/>
    <mergeCell ref="E101:F101"/>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29" max="16383" man="1"/>
    <brk id="5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Grand Total Summary</vt:lpstr>
      <vt:lpstr>P&amp;Gs</vt:lpstr>
      <vt:lpstr>Mayukwayukwa Brd Sch</vt:lpstr>
      <vt:lpstr>Shibanga Pr Sch</vt:lpstr>
      <vt:lpstr>Namishakishi Sch &amp; Mket</vt:lpstr>
      <vt:lpstr>Kabuba Community School</vt:lpstr>
      <vt:lpstr>Mayukwayukwa Upper and Lower</vt:lpstr>
      <vt:lpstr>Mayukwayukwa RHC 1</vt:lpstr>
      <vt:lpstr>Mayukwayukwa RHC 2</vt:lpstr>
      <vt:lpstr>Mushilu RHC</vt:lpstr>
      <vt:lpstr>Kakula RHC</vt:lpstr>
      <vt:lpstr>Mayukwayukwa TC</vt:lpstr>
      <vt:lpstr>'Grand Total Summary'!Print_Area</vt:lpstr>
      <vt:lpstr>'Grand Total Summary'!Print_Titles</vt:lpstr>
      <vt:lpstr>'Kabuba Community School'!Print_Titles</vt:lpstr>
      <vt:lpstr>'Kakula RHC'!Print_Titles</vt:lpstr>
      <vt:lpstr>'Mayukwayukwa Brd Sch'!Print_Titles</vt:lpstr>
      <vt:lpstr>'Mayukwayukwa RHC 1'!Print_Titles</vt:lpstr>
      <vt:lpstr>'Mayukwayukwa RHC 2'!Print_Titles</vt:lpstr>
      <vt:lpstr>'Mayukwayukwa TC'!Print_Titles</vt:lpstr>
      <vt:lpstr>'Mayukwayukwa Upper and Lower'!Print_Titles</vt:lpstr>
      <vt:lpstr>'Mushilu RHC'!Print_Titles</vt:lpstr>
      <vt:lpstr>'Namishakishi Sch &amp; Mket'!Print_Titles</vt:lpstr>
      <vt:lpstr>'Shibanga Pr Sch'!Print_Titles</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Baker</dc:creator>
  <cp:lastModifiedBy>Dragos</cp:lastModifiedBy>
  <dcterms:created xsi:type="dcterms:W3CDTF">2020-09-22T13:25:39Z</dcterms:created>
  <dcterms:modified xsi:type="dcterms:W3CDTF">2021-04-29T16:14:25Z</dcterms:modified>
</cp:coreProperties>
</file>