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1. WORK\0. Projects current\3. UNICEF\3. Tender Documents\Solar Schemes\Solar Scheme Tenders Rev03_03_03_2021\Bidding Documents Solar Systems - LOT 1 Nchelenge\"/>
    </mc:Choice>
  </mc:AlternateContent>
  <xr:revisionPtr revIDLastSave="0" documentId="13_ncr:1_{725757FD-E147-405C-820E-788CC9F99EE7}" xr6:coauthVersionLast="46" xr6:coauthVersionMax="46" xr10:uidLastSave="{00000000-0000-0000-0000-000000000000}"/>
  <bookViews>
    <workbookView xWindow="-120" yWindow="-120" windowWidth="29040" windowHeight="15840" tabRatio="896" activeTab="2" xr2:uid="{00000000-000D-0000-FFFF-FFFF00000000}"/>
  </bookViews>
  <sheets>
    <sheet name="-Grand Total option B" sheetId="30" r:id="rId1"/>
    <sheet name="-Grand Total option A" sheetId="27" r:id="rId2"/>
    <sheet name="P&amp;Gs" sheetId="28" r:id="rId3"/>
    <sheet name="Ntoto Primary" sheetId="1" r:id="rId4"/>
    <sheet name="Kafutuma Primary" sheetId="2" r:id="rId5"/>
    <sheet name="Kampampi Primary" sheetId="4" r:id="rId6"/>
    <sheet name="Kashikishi Primary" sheetId="3" r:id="rId7"/>
    <sheet name="Nchelenge Sec. Sch " sheetId="8" r:id="rId8"/>
    <sheet name="Kashita Sec. Sch." sheetId="13" r:id="rId9"/>
    <sheet name="Kenani Pr Sch" sheetId="29" r:id="rId10"/>
    <sheet name="Kambwali RHC" sheetId="6" r:id="rId11"/>
    <sheet name="Kafutuma RHC" sheetId="10" r:id="rId12"/>
    <sheet name="Chabilikila RHC" sheetId="16" r:id="rId13"/>
    <sheet name="Mulwe RHC" sheetId="18" r:id="rId14"/>
    <sheet name="St Pauls Hosp Staff Houses" sheetId="15" r:id="rId15"/>
    <sheet name="Kapambwe RHC" sheetId="25" r:id="rId16"/>
    <sheet name="Kashikishi Market" sheetId="17" r:id="rId17"/>
    <sheet name="Kaputa R. Centre" sheetId="21" r:id="rId18"/>
    <sheet name="Lambwe Chomba RC" sheetId="22" r:id="rId19"/>
    <sheet name="Lupiya R Centre" sheetId="23" r:id="rId20"/>
    <sheet name="Mpulungu R. Centre" sheetId="24" r:id="rId21"/>
  </sheets>
  <externalReferences>
    <externalReference r:id="rId22"/>
  </externalReferences>
  <definedNames>
    <definedName name="_xlnm.Print_Area" localSheetId="1">'-Grand Total option A'!$A$1:$D$61</definedName>
    <definedName name="_xlnm.Print_Area" localSheetId="0">'-Grand Total option B'!$A$1:$D$59</definedName>
    <definedName name="_xlnm.Print_Area" localSheetId="4">'Kafutuma Primary'!$A$1:$L$158</definedName>
    <definedName name="_xlnm.Print_Area" localSheetId="9">'Kenani Pr Sch'!#REF!</definedName>
    <definedName name="_xlnm.Print_Titles" localSheetId="12">'Chabilikila RHC'!$1:$7</definedName>
    <definedName name="_xlnm.Print_Titles" localSheetId="1">'-Grand Total option A'!$1:$3</definedName>
    <definedName name="_xlnm.Print_Titles" localSheetId="0">'-Grand Total option B'!$1:$3</definedName>
    <definedName name="_xlnm.Print_Titles" localSheetId="4">'Kafutuma Primary'!$1:$7</definedName>
    <definedName name="_xlnm.Print_Titles" localSheetId="11">'Kafutuma RHC'!$1:$7</definedName>
    <definedName name="_xlnm.Print_Titles" localSheetId="10">'Kambwali RHC'!$1:$7</definedName>
    <definedName name="_xlnm.Print_Titles" localSheetId="5">'Kampampi Primary'!$1:$7</definedName>
    <definedName name="_xlnm.Print_Titles" localSheetId="15">'Kapambwe RHC'!$1:$7</definedName>
    <definedName name="_xlnm.Print_Titles" localSheetId="17">'Kaputa R. Centre'!$1:$7</definedName>
    <definedName name="_xlnm.Print_Titles" localSheetId="16">'Kashikishi Market'!$1:$7</definedName>
    <definedName name="_xlnm.Print_Titles" localSheetId="6">'Kashikishi Primary'!$1:$7</definedName>
    <definedName name="_xlnm.Print_Titles" localSheetId="8">'Kashita Sec. Sch.'!$1:$7</definedName>
    <definedName name="_xlnm.Print_Titles" localSheetId="9">'Kenani Pr Sch'!$1:$7</definedName>
    <definedName name="_xlnm.Print_Titles" localSheetId="18">'Lambwe Chomba RC'!$1:$7</definedName>
    <definedName name="_xlnm.Print_Titles" localSheetId="19">'Lupiya R Centre'!$1:$7</definedName>
    <definedName name="_xlnm.Print_Titles" localSheetId="20">'Mpulungu R. Centre'!$1:$7</definedName>
    <definedName name="_xlnm.Print_Titles" localSheetId="13">'Mulwe RHC'!$1:$7</definedName>
    <definedName name="_xlnm.Print_Titles" localSheetId="7">'Nchelenge Sec. Sch '!$1:$7</definedName>
    <definedName name="_xlnm.Print_Titles" localSheetId="3">'Ntoto Primary'!$1:$7</definedName>
    <definedName name="_xlnm.Print_Titles" localSheetId="14">'St Pauls Hosp Staff Houses'!$1:$7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28" l="1"/>
  <c r="G9" i="28" s="1"/>
  <c r="G102" i="6"/>
  <c r="G101" i="6"/>
  <c r="G100" i="6"/>
  <c r="G100" i="29"/>
  <c r="G101" i="29"/>
  <c r="G102" i="29"/>
  <c r="G104" i="8"/>
  <c r="G103" i="3"/>
  <c r="G101" i="4"/>
  <c r="G99" i="2"/>
  <c r="G100" i="1"/>
  <c r="G30" i="23"/>
  <c r="G103" i="15"/>
  <c r="G103" i="18"/>
  <c r="G106" i="17"/>
  <c r="G102" i="16"/>
  <c r="G107" i="10"/>
  <c r="G146" i="6"/>
  <c r="G106" i="13"/>
  <c r="G113" i="1"/>
  <c r="B36" i="30" l="1"/>
  <c r="A36" i="30"/>
  <c r="B46" i="30"/>
  <c r="A46" i="30"/>
  <c r="B44" i="30"/>
  <c r="A44" i="30"/>
  <c r="B42" i="30"/>
  <c r="A42" i="30"/>
  <c r="B40" i="30"/>
  <c r="A40" i="30"/>
  <c r="B34" i="30"/>
  <c r="A34" i="30"/>
  <c r="B38" i="30"/>
  <c r="A38" i="30"/>
  <c r="B32" i="30"/>
  <c r="A32" i="30"/>
  <c r="B30" i="30"/>
  <c r="A30" i="30"/>
  <c r="B28" i="30"/>
  <c r="A28" i="30"/>
  <c r="B26" i="30"/>
  <c r="B24" i="30"/>
  <c r="A24" i="30"/>
  <c r="B22" i="30"/>
  <c r="A22" i="30"/>
  <c r="B20" i="30"/>
  <c r="A20" i="30"/>
  <c r="B18" i="30"/>
  <c r="A18" i="30"/>
  <c r="B16" i="30"/>
  <c r="A16" i="30"/>
  <c r="B14" i="30"/>
  <c r="A14" i="30"/>
  <c r="A12" i="30"/>
  <c r="G151" i="29"/>
  <c r="G152" i="29"/>
  <c r="G155" i="15" l="1"/>
  <c r="G154" i="15"/>
  <c r="G145" i="15"/>
  <c r="G118" i="15" s="1"/>
  <c r="G155" i="18"/>
  <c r="G154" i="18"/>
  <c r="G145" i="18"/>
  <c r="G158" i="17"/>
  <c r="G157" i="17"/>
  <c r="G148" i="17"/>
  <c r="G154" i="16"/>
  <c r="G153" i="16"/>
  <c r="G144" i="16"/>
  <c r="G159" i="10"/>
  <c r="G158" i="10"/>
  <c r="G149" i="10"/>
  <c r="G158" i="6"/>
  <c r="G157" i="6"/>
  <c r="G148" i="6"/>
  <c r="G143" i="6"/>
  <c r="G143" i="29"/>
  <c r="G116" i="29" s="1"/>
  <c r="G158" i="13"/>
  <c r="G157" i="13"/>
  <c r="G148" i="13"/>
  <c r="G159" i="8"/>
  <c r="G158" i="8"/>
  <c r="G149" i="8"/>
  <c r="G158" i="3"/>
  <c r="G157" i="3"/>
  <c r="G148" i="3"/>
  <c r="G156" i="4"/>
  <c r="G155" i="4"/>
  <c r="G146" i="4"/>
  <c r="G119" i="4" s="1"/>
  <c r="G154" i="2"/>
  <c r="G153" i="2"/>
  <c r="G144" i="2"/>
  <c r="B14" i="27"/>
  <c r="G154" i="1"/>
  <c r="G153" i="1"/>
  <c r="G144" i="1"/>
  <c r="G101" i="1"/>
  <c r="G102" i="1"/>
  <c r="G103" i="1"/>
  <c r="G122" i="8" l="1"/>
  <c r="G117" i="2"/>
  <c r="G155" i="2" s="1"/>
  <c r="G156" i="2" s="1"/>
  <c r="G157" i="2" s="1"/>
  <c r="G158" i="2" s="1"/>
  <c r="G121" i="13"/>
  <c r="G159" i="13" s="1"/>
  <c r="G160" i="13" s="1"/>
  <c r="G161" i="13" s="1"/>
  <c r="G162" i="13" s="1"/>
  <c r="G117" i="6"/>
  <c r="G159" i="6" s="1"/>
  <c r="G160" i="6" s="1"/>
  <c r="G161" i="6" s="1"/>
  <c r="G162" i="6" s="1"/>
  <c r="G121" i="3"/>
  <c r="G159" i="3" s="1"/>
  <c r="G160" i="3" s="1"/>
  <c r="G161" i="3" s="1"/>
  <c r="G162" i="3" s="1"/>
  <c r="G121" i="17"/>
  <c r="G159" i="17" s="1"/>
  <c r="G160" i="17" s="1"/>
  <c r="G161" i="17" s="1"/>
  <c r="G162" i="17" s="1"/>
  <c r="G122" i="10"/>
  <c r="G160" i="10" s="1"/>
  <c r="G161" i="10" s="1"/>
  <c r="G162" i="10" s="1"/>
  <c r="G163" i="10" s="1"/>
  <c r="G118" i="18"/>
  <c r="G156" i="18" s="1"/>
  <c r="G157" i="18" s="1"/>
  <c r="G158" i="18" s="1"/>
  <c r="G159" i="18" s="1"/>
  <c r="G117" i="16"/>
  <c r="G155" i="16" s="1"/>
  <c r="G156" i="16" s="1"/>
  <c r="G157" i="16" s="1"/>
  <c r="G158" i="16" s="1"/>
  <c r="G156" i="15"/>
  <c r="G157" i="15" s="1"/>
  <c r="G158" i="15" s="1"/>
  <c r="G159" i="15" s="1"/>
  <c r="G153" i="29"/>
  <c r="G154" i="29" s="1"/>
  <c r="G155" i="29" s="1"/>
  <c r="G156" i="29" s="1"/>
  <c r="G160" i="8"/>
  <c r="G161" i="8" s="1"/>
  <c r="G162" i="8" s="1"/>
  <c r="G163" i="8" s="1"/>
  <c r="G118" i="1"/>
  <c r="G155" i="1" s="1"/>
  <c r="G157" i="4"/>
  <c r="G158" i="4" s="1"/>
  <c r="G159" i="4" s="1"/>
  <c r="G160" i="4" s="1"/>
  <c r="G100" i="15" l="1"/>
  <c r="G100" i="18"/>
  <c r="G103" i="17"/>
  <c r="G99" i="16"/>
  <c r="G104" i="10"/>
  <c r="G99" i="6"/>
  <c r="G99" i="29"/>
  <c r="G103" i="13"/>
  <c r="G107" i="8"/>
  <c r="G106" i="8"/>
  <c r="G105" i="8"/>
  <c r="G106" i="3"/>
  <c r="G105" i="3"/>
  <c r="G104" i="3"/>
  <c r="G104" i="4"/>
  <c r="G103" i="4"/>
  <c r="G102" i="4"/>
  <c r="G102" i="2"/>
  <c r="G101" i="2"/>
  <c r="G100" i="2"/>
  <c r="G59" i="18" l="1"/>
  <c r="G63" i="17"/>
  <c r="G59" i="16"/>
  <c r="G62" i="10"/>
  <c r="G59" i="6"/>
  <c r="G46" i="25"/>
  <c r="G46" i="24"/>
  <c r="G47" i="23"/>
  <c r="G45" i="22"/>
  <c r="G45" i="21"/>
  <c r="G43" i="15"/>
  <c r="G43" i="18"/>
  <c r="G44" i="17"/>
  <c r="G44" i="16"/>
  <c r="G43" i="10"/>
  <c r="G44" i="6"/>
  <c r="G44" i="8"/>
  <c r="G45" i="3"/>
  <c r="G44" i="2"/>
  <c r="G43" i="4"/>
  <c r="G44" i="1"/>
  <c r="G15" i="2" l="1"/>
  <c r="G15" i="4"/>
  <c r="G15" i="3"/>
  <c r="G15" i="8"/>
  <c r="G15" i="13"/>
  <c r="G15" i="29"/>
  <c r="G15" i="6"/>
  <c r="G15" i="10"/>
  <c r="G15" i="16"/>
  <c r="G15" i="17"/>
  <c r="G15" i="18"/>
  <c r="G14" i="28" l="1"/>
  <c r="B26" i="27" l="1"/>
  <c r="G68" i="29"/>
  <c r="G44" i="29"/>
  <c r="G45" i="2"/>
  <c r="G45" i="1"/>
  <c r="G44" i="4"/>
  <c r="G25" i="22"/>
  <c r="G26" i="23"/>
  <c r="G25" i="24"/>
  <c r="G25" i="25"/>
  <c r="G25" i="21"/>
  <c r="G29" i="25"/>
  <c r="G28" i="25"/>
  <c r="G27" i="25"/>
  <c r="G29" i="24"/>
  <c r="G28" i="24"/>
  <c r="G27" i="24"/>
  <c r="G29" i="23"/>
  <c r="G28" i="23"/>
  <c r="G29" i="22"/>
  <c r="G28" i="22"/>
  <c r="G27" i="22"/>
  <c r="G29" i="21"/>
  <c r="G28" i="21"/>
  <c r="G27" i="21"/>
  <c r="G102" i="15"/>
  <c r="G101" i="15"/>
  <c r="G102" i="18"/>
  <c r="G101" i="18"/>
  <c r="G105" i="17"/>
  <c r="G104" i="17"/>
  <c r="G101" i="16"/>
  <c r="G100" i="16"/>
  <c r="G106" i="10"/>
  <c r="G105" i="10"/>
  <c r="G145" i="6"/>
  <c r="G144" i="6"/>
  <c r="G105" i="13"/>
  <c r="G104" i="13"/>
  <c r="E50" i="29" l="1"/>
  <c r="G50" i="29" s="1"/>
  <c r="E47" i="29"/>
  <c r="G47" i="29" s="1"/>
  <c r="G104" i="29"/>
  <c r="G73" i="29" s="1"/>
  <c r="G67" i="29"/>
  <c r="G66" i="29"/>
  <c r="G57" i="29"/>
  <c r="G56" i="29"/>
  <c r="G55" i="29"/>
  <c r="G54" i="29"/>
  <c r="G53" i="29"/>
  <c r="G52" i="29"/>
  <c r="G51" i="29"/>
  <c r="G49" i="29"/>
  <c r="G48" i="29"/>
  <c r="G43" i="29"/>
  <c r="G42" i="29"/>
  <c r="G41" i="29"/>
  <c r="G40" i="29"/>
  <c r="G39" i="29"/>
  <c r="G37" i="29"/>
  <c r="G36" i="29"/>
  <c r="G26" i="29"/>
  <c r="G25" i="29"/>
  <c r="G24" i="29"/>
  <c r="G21" i="29"/>
  <c r="G20" i="29"/>
  <c r="G19" i="29"/>
  <c r="G18" i="29"/>
  <c r="G17" i="29"/>
  <c r="G16" i="29"/>
  <c r="G13" i="29"/>
  <c r="G12" i="29"/>
  <c r="G11" i="29"/>
  <c r="G10" i="29"/>
  <c r="G9" i="29" l="1"/>
  <c r="G112" i="29"/>
  <c r="G45" i="29"/>
  <c r="G22" i="29"/>
  <c r="G30" i="29"/>
  <c r="G14" i="29"/>
  <c r="G64" i="29"/>
  <c r="G69" i="29" l="1"/>
  <c r="G62" i="29"/>
  <c r="G28" i="29"/>
  <c r="G29" i="29" s="1"/>
  <c r="G63" i="29"/>
  <c r="G48" i="6"/>
  <c r="G26" i="18"/>
  <c r="G25" i="18"/>
  <c r="G27" i="17"/>
  <c r="G26" i="17"/>
  <c r="G27" i="16"/>
  <c r="G26" i="16"/>
  <c r="G26" i="10"/>
  <c r="G25" i="10"/>
  <c r="G27" i="6"/>
  <c r="G26" i="6"/>
  <c r="G27" i="13"/>
  <c r="G26" i="13"/>
  <c r="G27" i="8"/>
  <c r="G26" i="8"/>
  <c r="G28" i="3"/>
  <c r="G27" i="3"/>
  <c r="G26" i="4"/>
  <c r="G25" i="4"/>
  <c r="G27" i="2"/>
  <c r="G26" i="2"/>
  <c r="G27" i="1"/>
  <c r="G26" i="1"/>
  <c r="G25" i="15"/>
  <c r="G70" i="29" l="1"/>
  <c r="G71" i="29" s="1"/>
  <c r="G72" i="29" s="1"/>
  <c r="D26" i="30"/>
  <c r="D26" i="27"/>
  <c r="G113" i="29"/>
  <c r="G114" i="29" s="1"/>
  <c r="G115" i="29" s="1"/>
  <c r="B38" i="27"/>
  <c r="B48" i="27"/>
  <c r="B46" i="27"/>
  <c r="B44" i="27"/>
  <c r="B42" i="27"/>
  <c r="B36" i="27"/>
  <c r="B34" i="27"/>
  <c r="B40" i="27"/>
  <c r="B32" i="27"/>
  <c r="B30" i="27"/>
  <c r="B28" i="27"/>
  <c r="B24" i="27"/>
  <c r="B22" i="27"/>
  <c r="B20" i="27"/>
  <c r="B18" i="27"/>
  <c r="B16" i="27"/>
  <c r="A38" i="27"/>
  <c r="A48" i="27"/>
  <c r="A46" i="27"/>
  <c r="A44" i="27"/>
  <c r="A42" i="27"/>
  <c r="A36" i="27"/>
  <c r="A34" i="27"/>
  <c r="A40" i="27"/>
  <c r="A32" i="27"/>
  <c r="A30" i="27"/>
  <c r="A28" i="27"/>
  <c r="A24" i="27"/>
  <c r="A22" i="27"/>
  <c r="A20" i="27"/>
  <c r="A18" i="27"/>
  <c r="A16" i="27"/>
  <c r="A14" i="27"/>
  <c r="G13" i="28"/>
  <c r="G12" i="28"/>
  <c r="G11" i="28"/>
  <c r="G10" i="28"/>
  <c r="A12" i="27"/>
  <c r="G17" i="28" l="1"/>
  <c r="G103" i="25"/>
  <c r="G94" i="25"/>
  <c r="G92" i="25"/>
  <c r="G65" i="25"/>
  <c r="G64" i="25"/>
  <c r="G57" i="25"/>
  <c r="G55" i="25"/>
  <c r="G54" i="25"/>
  <c r="G53" i="25"/>
  <c r="G52" i="25"/>
  <c r="G51" i="25"/>
  <c r="G50" i="25"/>
  <c r="G47" i="25"/>
  <c r="G45" i="25"/>
  <c r="G44" i="25"/>
  <c r="G43" i="25"/>
  <c r="G42" i="25"/>
  <c r="G40" i="25"/>
  <c r="G39" i="25"/>
  <c r="G26" i="25"/>
  <c r="G24" i="25"/>
  <c r="G21" i="25"/>
  <c r="G13" i="25"/>
  <c r="G12" i="25"/>
  <c r="G11" i="25"/>
  <c r="G10" i="25"/>
  <c r="G24" i="24"/>
  <c r="G92" i="24"/>
  <c r="G90" i="24"/>
  <c r="G63" i="24"/>
  <c r="G62" i="24"/>
  <c r="G55" i="24"/>
  <c r="G53" i="24"/>
  <c r="G52" i="24"/>
  <c r="G51" i="24"/>
  <c r="G50" i="24"/>
  <c r="G47" i="24"/>
  <c r="G45" i="24"/>
  <c r="G44" i="24"/>
  <c r="G43" i="24"/>
  <c r="G42" i="24"/>
  <c r="G40" i="24"/>
  <c r="G39" i="24"/>
  <c r="G26" i="24"/>
  <c r="G21" i="24"/>
  <c r="G13" i="24"/>
  <c r="G12" i="24"/>
  <c r="G11" i="24"/>
  <c r="G10" i="24"/>
  <c r="G52" i="23"/>
  <c r="G24" i="23"/>
  <c r="G105" i="23"/>
  <c r="G96" i="23"/>
  <c r="G94" i="23"/>
  <c r="G67" i="23"/>
  <c r="G66" i="23"/>
  <c r="G59" i="23"/>
  <c r="G57" i="23"/>
  <c r="G56" i="23"/>
  <c r="G55" i="23"/>
  <c r="G54" i="23"/>
  <c r="G53" i="23"/>
  <c r="G51" i="23"/>
  <c r="G48" i="23"/>
  <c r="G46" i="23"/>
  <c r="G45" i="23"/>
  <c r="G44" i="23"/>
  <c r="G43" i="23"/>
  <c r="G41" i="23"/>
  <c r="G40" i="23"/>
  <c r="G27" i="23"/>
  <c r="G21" i="23"/>
  <c r="G13" i="23"/>
  <c r="G12" i="23"/>
  <c r="G10" i="23"/>
  <c r="G50" i="22"/>
  <c r="G102" i="22"/>
  <c r="G93" i="22"/>
  <c r="G91" i="22"/>
  <c r="G64" i="22"/>
  <c r="G63" i="22"/>
  <c r="G56" i="22"/>
  <c r="G54" i="22"/>
  <c r="G53" i="22"/>
  <c r="G52" i="22"/>
  <c r="G51" i="22"/>
  <c r="G49" i="22"/>
  <c r="G46" i="22"/>
  <c r="G44" i="22"/>
  <c r="G43" i="22"/>
  <c r="G42" i="22"/>
  <c r="G41" i="22"/>
  <c r="G39" i="22"/>
  <c r="G38" i="22"/>
  <c r="G26" i="22"/>
  <c r="G24" i="22"/>
  <c r="G22" i="22" s="1"/>
  <c r="G21" i="22"/>
  <c r="G13" i="22"/>
  <c r="G12" i="22"/>
  <c r="G10" i="22"/>
  <c r="G9" i="25" l="1"/>
  <c r="G9" i="24"/>
  <c r="G33" i="24"/>
  <c r="G65" i="24"/>
  <c r="G33" i="25"/>
  <c r="G22" i="25"/>
  <c r="G22" i="24"/>
  <c r="G34" i="23"/>
  <c r="G22" i="23"/>
  <c r="G32" i="22"/>
  <c r="G69" i="23"/>
  <c r="G20" i="28"/>
  <c r="G67" i="25"/>
  <c r="G11" i="23"/>
  <c r="G9" i="23" s="1"/>
  <c r="G11" i="22"/>
  <c r="G9" i="22" s="1"/>
  <c r="G66" i="22"/>
  <c r="G62" i="25"/>
  <c r="G17" i="25"/>
  <c r="G56" i="25"/>
  <c r="G48" i="25" s="1"/>
  <c r="G15" i="25"/>
  <c r="G60" i="24"/>
  <c r="G17" i="24"/>
  <c r="G54" i="24"/>
  <c r="G48" i="24" s="1"/>
  <c r="G15" i="24"/>
  <c r="G64" i="23"/>
  <c r="G58" i="23"/>
  <c r="G49" i="23" s="1"/>
  <c r="G61" i="22"/>
  <c r="G55" i="22"/>
  <c r="G47" i="22" s="1"/>
  <c r="G15" i="22"/>
  <c r="D12" i="27" l="1"/>
  <c r="D12" i="30"/>
  <c r="G60" i="25"/>
  <c r="G61" i="25" s="1"/>
  <c r="G62" i="23"/>
  <c r="G63" i="23" s="1"/>
  <c r="G58" i="24"/>
  <c r="G59" i="24" s="1"/>
  <c r="G59" i="22"/>
  <c r="G60" i="22" s="1"/>
  <c r="G15" i="23"/>
  <c r="G16" i="25"/>
  <c r="G19" i="25"/>
  <c r="G18" i="25"/>
  <c r="G16" i="24"/>
  <c r="G19" i="24"/>
  <c r="G18" i="24"/>
  <c r="G16" i="23"/>
  <c r="G17" i="23"/>
  <c r="G17" i="22"/>
  <c r="G16" i="22"/>
  <c r="G20" i="25" l="1"/>
  <c r="G20" i="24"/>
  <c r="G20" i="23"/>
  <c r="G19" i="23"/>
  <c r="G18" i="23"/>
  <c r="G18" i="22"/>
  <c r="G19" i="22"/>
  <c r="G20" i="22"/>
  <c r="G14" i="25" l="1"/>
  <c r="G106" i="25" s="1"/>
  <c r="D36" i="30" s="1"/>
  <c r="G14" i="23"/>
  <c r="G32" i="23" s="1"/>
  <c r="G33" i="23" s="1"/>
  <c r="G14" i="24"/>
  <c r="G100" i="24" s="1"/>
  <c r="D46" i="30" s="1"/>
  <c r="G14" i="22"/>
  <c r="G30" i="22" s="1"/>
  <c r="G31" i="22" s="1"/>
  <c r="G108" i="23" l="1"/>
  <c r="D44" i="30" s="1"/>
  <c r="G31" i="25"/>
  <c r="G32" i="25" s="1"/>
  <c r="G31" i="24"/>
  <c r="G32" i="24" s="1"/>
  <c r="G107" i="25"/>
  <c r="G108" i="25" s="1"/>
  <c r="G109" i="25" s="1"/>
  <c r="D38" i="27"/>
  <c r="G101" i="24"/>
  <c r="G102" i="24" s="1"/>
  <c r="G103" i="24" s="1"/>
  <c r="D48" i="27"/>
  <c r="D46" i="27"/>
  <c r="G105" i="22"/>
  <c r="D42" i="30" s="1"/>
  <c r="G93" i="21"/>
  <c r="G91" i="21"/>
  <c r="G66" i="21" s="1"/>
  <c r="G64" i="21"/>
  <c r="G63" i="21"/>
  <c r="G56" i="21"/>
  <c r="G55" i="21"/>
  <c r="G53" i="21"/>
  <c r="G52" i="21"/>
  <c r="G51" i="21"/>
  <c r="G50" i="21"/>
  <c r="G49" i="21"/>
  <c r="G46" i="21"/>
  <c r="G44" i="21"/>
  <c r="G43" i="21"/>
  <c r="G42" i="21"/>
  <c r="G41" i="21"/>
  <c r="G39" i="21"/>
  <c r="G38" i="21"/>
  <c r="G26" i="21"/>
  <c r="G24" i="21"/>
  <c r="G21" i="21"/>
  <c r="G13" i="21"/>
  <c r="G12" i="21"/>
  <c r="G11" i="21"/>
  <c r="G10" i="21"/>
  <c r="G9" i="21" l="1"/>
  <c r="G109" i="23"/>
  <c r="G110" i="23" s="1"/>
  <c r="G111" i="23" s="1"/>
  <c r="G22" i="21"/>
  <c r="G32" i="21"/>
  <c r="G106" i="22"/>
  <c r="G107" i="22" s="1"/>
  <c r="G108" i="22" s="1"/>
  <c r="D44" i="27"/>
  <c r="G61" i="21"/>
  <c r="G16" i="21"/>
  <c r="G54" i="21"/>
  <c r="G47" i="21" s="1"/>
  <c r="G15" i="21"/>
  <c r="G105" i="18"/>
  <c r="G68" i="18"/>
  <c r="G67" i="18"/>
  <c r="G58" i="18"/>
  <c r="G56" i="18"/>
  <c r="G57" i="18"/>
  <c r="G54" i="18"/>
  <c r="G53" i="18"/>
  <c r="G52" i="18"/>
  <c r="G50" i="18"/>
  <c r="G49" i="18"/>
  <c r="G48" i="18"/>
  <c r="G47" i="18"/>
  <c r="G44" i="18"/>
  <c r="G42" i="18"/>
  <c r="G41" i="18"/>
  <c r="G40" i="18"/>
  <c r="G39" i="18"/>
  <c r="G37" i="18"/>
  <c r="G36" i="18"/>
  <c r="G24" i="18"/>
  <c r="G22" i="18" s="1"/>
  <c r="G21" i="18"/>
  <c r="G13" i="18"/>
  <c r="G12" i="18"/>
  <c r="G10" i="18"/>
  <c r="G48" i="17"/>
  <c r="G108" i="17"/>
  <c r="G71" i="17"/>
  <c r="G70" i="17"/>
  <c r="G62" i="17"/>
  <c r="G61" i="17"/>
  <c r="G60" i="17"/>
  <c r="G59" i="17"/>
  <c r="G58" i="17"/>
  <c r="G57" i="17"/>
  <c r="G56" i="17"/>
  <c r="G55" i="17"/>
  <c r="G53" i="17"/>
  <c r="G52" i="17"/>
  <c r="G51" i="17"/>
  <c r="G50" i="17"/>
  <c r="G49" i="17"/>
  <c r="G45" i="17"/>
  <c r="G43" i="17"/>
  <c r="G42" i="17"/>
  <c r="G41" i="17"/>
  <c r="G40" i="17"/>
  <c r="G38" i="17"/>
  <c r="G37" i="17"/>
  <c r="G24" i="17"/>
  <c r="G22" i="17" s="1"/>
  <c r="G21" i="17"/>
  <c r="G13" i="17"/>
  <c r="G12" i="17"/>
  <c r="G10" i="17"/>
  <c r="G52" i="16"/>
  <c r="G104" i="16"/>
  <c r="G67" i="16"/>
  <c r="G66" i="16"/>
  <c r="G58" i="16"/>
  <c r="G56" i="16"/>
  <c r="G55" i="16"/>
  <c r="G54" i="16"/>
  <c r="G53" i="16"/>
  <c r="G51" i="16"/>
  <c r="G50" i="16"/>
  <c r="G49" i="16"/>
  <c r="G48" i="16"/>
  <c r="G45" i="16"/>
  <c r="G43" i="16"/>
  <c r="G42" i="16"/>
  <c r="G41" i="16"/>
  <c r="G40" i="16"/>
  <c r="G38" i="16"/>
  <c r="G37" i="16"/>
  <c r="G24" i="16"/>
  <c r="G22" i="16" s="1"/>
  <c r="G21" i="16"/>
  <c r="G13" i="16"/>
  <c r="G12" i="16"/>
  <c r="G11" i="16"/>
  <c r="G10" i="16"/>
  <c r="G77" i="17" l="1"/>
  <c r="G117" i="17" s="1"/>
  <c r="G64" i="16"/>
  <c r="G9" i="16"/>
  <c r="G73" i="16"/>
  <c r="G113" i="16" s="1"/>
  <c r="G74" i="18"/>
  <c r="G114" i="18" s="1"/>
  <c r="G31" i="17"/>
  <c r="G30" i="18"/>
  <c r="G31" i="16"/>
  <c r="G59" i="21"/>
  <c r="G60" i="21" s="1"/>
  <c r="G55" i="18"/>
  <c r="G51" i="18"/>
  <c r="G11" i="18"/>
  <c r="G9" i="18" s="1"/>
  <c r="G17" i="21"/>
  <c r="G20" i="21"/>
  <c r="G65" i="18"/>
  <c r="G17" i="18"/>
  <c r="G16" i="18"/>
  <c r="G68" i="17"/>
  <c r="G54" i="17"/>
  <c r="G46" i="17" s="1"/>
  <c r="G11" i="17"/>
  <c r="G9" i="17" s="1"/>
  <c r="G17" i="17"/>
  <c r="G17" i="16"/>
  <c r="G57" i="16"/>
  <c r="G46" i="16" s="1"/>
  <c r="G47" i="15"/>
  <c r="G105" i="15"/>
  <c r="G68" i="15"/>
  <c r="G67" i="15"/>
  <c r="G59" i="15"/>
  <c r="G57" i="15"/>
  <c r="G56" i="15"/>
  <c r="G55" i="15"/>
  <c r="G54" i="15"/>
  <c r="G53" i="15"/>
  <c r="G52" i="15"/>
  <c r="G51" i="15"/>
  <c r="G50" i="15"/>
  <c r="G49" i="15"/>
  <c r="G48" i="15"/>
  <c r="G44" i="15"/>
  <c r="G42" i="15"/>
  <c r="G41" i="15"/>
  <c r="G40" i="15"/>
  <c r="G39" i="15"/>
  <c r="G37" i="15"/>
  <c r="G36" i="15"/>
  <c r="G26" i="15"/>
  <c r="G24" i="15"/>
  <c r="G21" i="15"/>
  <c r="G13" i="15"/>
  <c r="G12" i="15"/>
  <c r="G10" i="15"/>
  <c r="G74" i="15" l="1"/>
  <c r="G114" i="15" s="1"/>
  <c r="G45" i="18"/>
  <c r="G22" i="15"/>
  <c r="G62" i="16"/>
  <c r="G63" i="16" s="1"/>
  <c r="G66" i="17"/>
  <c r="G67" i="17" s="1"/>
  <c r="G19" i="21"/>
  <c r="G18" i="21"/>
  <c r="G19" i="18"/>
  <c r="G18" i="18"/>
  <c r="G20" i="18"/>
  <c r="G16" i="17"/>
  <c r="G19" i="17"/>
  <c r="G18" i="17"/>
  <c r="G16" i="16"/>
  <c r="G19" i="16"/>
  <c r="G18" i="16"/>
  <c r="G65" i="15"/>
  <c r="G11" i="15"/>
  <c r="G9" i="15" s="1"/>
  <c r="G17" i="15"/>
  <c r="G58" i="15"/>
  <c r="G45" i="15" s="1"/>
  <c r="G30" i="15" s="1"/>
  <c r="G25" i="13"/>
  <c r="G24" i="13"/>
  <c r="G108" i="13"/>
  <c r="G71" i="13"/>
  <c r="G70" i="13"/>
  <c r="G61" i="13"/>
  <c r="G59" i="13"/>
  <c r="G60" i="13"/>
  <c r="G57" i="13"/>
  <c r="G56" i="13"/>
  <c r="G55" i="13"/>
  <c r="G54" i="13"/>
  <c r="G53" i="13"/>
  <c r="G52" i="13"/>
  <c r="G51" i="13"/>
  <c r="G50" i="13"/>
  <c r="G49" i="13"/>
  <c r="G48" i="13"/>
  <c r="G45" i="13"/>
  <c r="G44" i="13"/>
  <c r="G43" i="13"/>
  <c r="G42" i="13"/>
  <c r="G41" i="13"/>
  <c r="G40" i="13"/>
  <c r="G38" i="13"/>
  <c r="G37" i="13"/>
  <c r="G21" i="13"/>
  <c r="G13" i="13"/>
  <c r="G12" i="13"/>
  <c r="G10" i="13"/>
  <c r="G57" i="1"/>
  <c r="G59" i="10"/>
  <c r="G54" i="10"/>
  <c r="G47" i="10"/>
  <c r="G109" i="10"/>
  <c r="G72" i="10"/>
  <c r="G71" i="10"/>
  <c r="G69" i="10" s="1"/>
  <c r="G61" i="10"/>
  <c r="G60" i="10"/>
  <c r="G58" i="10"/>
  <c r="G57" i="10"/>
  <c r="G56" i="10"/>
  <c r="G55" i="10"/>
  <c r="G53" i="10"/>
  <c r="G52" i="10"/>
  <c r="G51" i="10"/>
  <c r="G50" i="10"/>
  <c r="G49" i="10"/>
  <c r="G48" i="10"/>
  <c r="G44" i="10"/>
  <c r="G42" i="10"/>
  <c r="G41" i="10"/>
  <c r="G40" i="10"/>
  <c r="G39" i="10"/>
  <c r="G37" i="10"/>
  <c r="G36" i="10"/>
  <c r="G24" i="10"/>
  <c r="G22" i="10" s="1"/>
  <c r="G21" i="10"/>
  <c r="G13" i="10"/>
  <c r="G12" i="10"/>
  <c r="G10" i="10"/>
  <c r="G53" i="8"/>
  <c r="G48" i="8"/>
  <c r="G109" i="8"/>
  <c r="G72" i="8"/>
  <c r="G71" i="8"/>
  <c r="G63" i="8"/>
  <c r="G62" i="8"/>
  <c r="G61" i="8"/>
  <c r="G60" i="8"/>
  <c r="G59" i="8"/>
  <c r="G58" i="8"/>
  <c r="G57" i="8"/>
  <c r="G56" i="8"/>
  <c r="G55" i="8"/>
  <c r="G54" i="8"/>
  <c r="G52" i="8"/>
  <c r="G51" i="8"/>
  <c r="G50" i="8"/>
  <c r="G49" i="8"/>
  <c r="G45" i="8"/>
  <c r="G43" i="8"/>
  <c r="G42" i="8"/>
  <c r="G41" i="8"/>
  <c r="G40" i="8"/>
  <c r="G38" i="8"/>
  <c r="G37" i="8"/>
  <c r="G24" i="8"/>
  <c r="G22" i="8" s="1"/>
  <c r="G21" i="8"/>
  <c r="G13" i="8"/>
  <c r="G12" i="8"/>
  <c r="G10" i="8"/>
  <c r="G22" i="13" l="1"/>
  <c r="G78" i="8"/>
  <c r="G118" i="8" s="1"/>
  <c r="G9" i="8"/>
  <c r="G118" i="10"/>
  <c r="G78" i="10"/>
  <c r="G117" i="13"/>
  <c r="G77" i="13"/>
  <c r="G68" i="13"/>
  <c r="G63" i="18"/>
  <c r="G64" i="18" s="1"/>
  <c r="G31" i="13"/>
  <c r="G45" i="10"/>
  <c r="G30" i="10"/>
  <c r="G31" i="8"/>
  <c r="G69" i="8"/>
  <c r="G46" i="8"/>
  <c r="G14" i="21"/>
  <c r="G11" i="10"/>
  <c r="G9" i="10" s="1"/>
  <c r="G14" i="18"/>
  <c r="G20" i="17"/>
  <c r="G20" i="16"/>
  <c r="G11" i="8"/>
  <c r="G15" i="15"/>
  <c r="G19" i="15"/>
  <c r="G63" i="15"/>
  <c r="G64" i="15" s="1"/>
  <c r="G17" i="13"/>
  <c r="G11" i="13"/>
  <c r="G9" i="13" s="1"/>
  <c r="G58" i="13"/>
  <c r="G46" i="13" s="1"/>
  <c r="G50" i="6"/>
  <c r="G104" i="6"/>
  <c r="G67" i="6"/>
  <c r="G66" i="6"/>
  <c r="G58" i="6"/>
  <c r="G57" i="6"/>
  <c r="G56" i="6"/>
  <c r="G55" i="6"/>
  <c r="G54" i="6"/>
  <c r="G53" i="6"/>
  <c r="G52" i="6"/>
  <c r="G51" i="6"/>
  <c r="G49" i="6"/>
  <c r="G45" i="6"/>
  <c r="G43" i="6"/>
  <c r="G42" i="6"/>
  <c r="G41" i="6"/>
  <c r="G40" i="6"/>
  <c r="G38" i="6"/>
  <c r="G37" i="6"/>
  <c r="G21" i="6"/>
  <c r="G13" i="6"/>
  <c r="G12" i="6"/>
  <c r="G10" i="6"/>
  <c r="G24" i="3"/>
  <c r="G53" i="4"/>
  <c r="G47" i="4"/>
  <c r="G106" i="4"/>
  <c r="G69" i="4"/>
  <c r="G68" i="4"/>
  <c r="G59" i="4"/>
  <c r="G58" i="4"/>
  <c r="G57" i="4"/>
  <c r="G56" i="4"/>
  <c r="G55" i="4"/>
  <c r="G54" i="4"/>
  <c r="G51" i="4"/>
  <c r="G50" i="4"/>
  <c r="G49" i="4"/>
  <c r="G48" i="4"/>
  <c r="G42" i="4"/>
  <c r="G41" i="4"/>
  <c r="G40" i="4"/>
  <c r="G39" i="4"/>
  <c r="G37" i="4"/>
  <c r="G36" i="4"/>
  <c r="G24" i="4"/>
  <c r="G22" i="4" s="1"/>
  <c r="G21" i="4"/>
  <c r="G13" i="4"/>
  <c r="G12" i="4"/>
  <c r="G10" i="4"/>
  <c r="G108" i="3"/>
  <c r="G71" i="3"/>
  <c r="G70" i="3"/>
  <c r="G61" i="3"/>
  <c r="G60" i="3"/>
  <c r="G59" i="3"/>
  <c r="G58" i="3"/>
  <c r="G57" i="3"/>
  <c r="G56" i="3"/>
  <c r="G55" i="3"/>
  <c r="G54" i="3"/>
  <c r="G53" i="3"/>
  <c r="G52" i="3"/>
  <c r="G51" i="3"/>
  <c r="G50" i="3"/>
  <c r="G49" i="3"/>
  <c r="G46" i="3"/>
  <c r="G44" i="3"/>
  <c r="G43" i="3"/>
  <c r="G42" i="3"/>
  <c r="G41" i="3"/>
  <c r="G39" i="3"/>
  <c r="G38" i="3"/>
  <c r="G25" i="3"/>
  <c r="G21" i="3"/>
  <c r="G13" i="3"/>
  <c r="G12" i="3"/>
  <c r="G10" i="3"/>
  <c r="G10" i="2"/>
  <c r="G12" i="2"/>
  <c r="G13" i="2"/>
  <c r="G21" i="2"/>
  <c r="G24" i="2"/>
  <c r="G22" i="2" s="1"/>
  <c r="G37" i="2"/>
  <c r="G38" i="2"/>
  <c r="G40" i="2"/>
  <c r="G41" i="2"/>
  <c r="G42" i="2"/>
  <c r="G43" i="2"/>
  <c r="G48" i="2"/>
  <c r="G49" i="2"/>
  <c r="G50" i="2"/>
  <c r="G51" i="2"/>
  <c r="G53" i="2"/>
  <c r="G54" i="2"/>
  <c r="G55" i="2"/>
  <c r="G56" i="2"/>
  <c r="G57" i="2"/>
  <c r="G58" i="2"/>
  <c r="G66" i="2"/>
  <c r="G67" i="2"/>
  <c r="G104" i="2"/>
  <c r="G73" i="6" l="1"/>
  <c r="G113" i="6" s="1"/>
  <c r="G75" i="4"/>
  <c r="G115" i="4" s="1"/>
  <c r="G9" i="4"/>
  <c r="G73" i="2"/>
  <c r="G113" i="2" s="1"/>
  <c r="G77" i="3"/>
  <c r="G117" i="3" s="1"/>
  <c r="G28" i="18"/>
  <c r="G29" i="18" s="1"/>
  <c r="G70" i="18"/>
  <c r="G66" i="4"/>
  <c r="G46" i="6"/>
  <c r="G68" i="3"/>
  <c r="G32" i="3"/>
  <c r="G31" i="6"/>
  <c r="G22" i="3"/>
  <c r="G47" i="3"/>
  <c r="G30" i="4"/>
  <c r="G31" i="2"/>
  <c r="G64" i="2"/>
  <c r="G67" i="8"/>
  <c r="G68" i="8" s="1"/>
  <c r="G14" i="17"/>
  <c r="G14" i="16"/>
  <c r="G67" i="10"/>
  <c r="G68" i="10" s="1"/>
  <c r="G18" i="10"/>
  <c r="G24" i="6"/>
  <c r="G22" i="6" s="1"/>
  <c r="G11" i="3"/>
  <c r="G9" i="3" s="1"/>
  <c r="G11" i="4"/>
  <c r="G18" i="15"/>
  <c r="G16" i="15"/>
  <c r="G20" i="15"/>
  <c r="G66" i="13"/>
  <c r="G67" i="13" s="1"/>
  <c r="G19" i="13"/>
  <c r="G16" i="13"/>
  <c r="G17" i="10"/>
  <c r="G64" i="6"/>
  <c r="G11" i="6"/>
  <c r="G9" i="6" s="1"/>
  <c r="G16" i="6"/>
  <c r="G19" i="3"/>
  <c r="G52" i="4"/>
  <c r="G45" i="4" s="1"/>
  <c r="G52" i="2"/>
  <c r="G46" i="2" s="1"/>
  <c r="G11" i="2"/>
  <c r="G9" i="2" s="1"/>
  <c r="G12" i="1"/>
  <c r="G13" i="1"/>
  <c r="G10" i="1"/>
  <c r="G71" i="18" l="1"/>
  <c r="G72" i="18" s="1"/>
  <c r="G73" i="18" s="1"/>
  <c r="D34" i="27"/>
  <c r="D34" i="30"/>
  <c r="G29" i="17"/>
  <c r="G30" i="17" s="1"/>
  <c r="G73" i="17"/>
  <c r="G29" i="16"/>
  <c r="G30" i="16" s="1"/>
  <c r="G69" i="16"/>
  <c r="G14" i="15"/>
  <c r="G70" i="15" s="1"/>
  <c r="G115" i="18"/>
  <c r="G116" i="18" s="1"/>
  <c r="G117" i="18" s="1"/>
  <c r="G66" i="3"/>
  <c r="G67" i="3" s="1"/>
  <c r="G17" i="8"/>
  <c r="G18" i="13"/>
  <c r="G19" i="10"/>
  <c r="G19" i="8"/>
  <c r="G18" i="8"/>
  <c r="G16" i="8"/>
  <c r="G20" i="4"/>
  <c r="G17" i="4"/>
  <c r="G28" i="15"/>
  <c r="G29" i="15" s="1"/>
  <c r="G20" i="13"/>
  <c r="G16" i="10"/>
  <c r="G62" i="6"/>
  <c r="G63" i="6" s="1"/>
  <c r="G17" i="6"/>
  <c r="G20" i="6"/>
  <c r="G18" i="3"/>
  <c r="G64" i="4"/>
  <c r="G65" i="4" s="1"/>
  <c r="G62" i="2"/>
  <c r="G63" i="2" s="1"/>
  <c r="G17" i="3"/>
  <c r="G16" i="2"/>
  <c r="G17" i="2"/>
  <c r="G53" i="1"/>
  <c r="G50" i="1"/>
  <c r="G49" i="1"/>
  <c r="G51" i="1"/>
  <c r="G48" i="1"/>
  <c r="G71" i="15" l="1"/>
  <c r="G72" i="15" s="1"/>
  <c r="G73" i="15" s="1"/>
  <c r="D36" i="27"/>
  <c r="G74" i="17"/>
  <c r="G75" i="17" s="1"/>
  <c r="G76" i="17" s="1"/>
  <c r="D38" i="30"/>
  <c r="D40" i="27"/>
  <c r="G70" i="16"/>
  <c r="G71" i="16" s="1"/>
  <c r="G72" i="16" s="1"/>
  <c r="D32" i="27"/>
  <c r="D32" i="30"/>
  <c r="G14" i="13"/>
  <c r="G73" i="13" s="1"/>
  <c r="G118" i="17"/>
  <c r="G119" i="17" s="1"/>
  <c r="G120" i="17" s="1"/>
  <c r="G114" i="16"/>
  <c r="G115" i="16" s="1"/>
  <c r="G116" i="16" s="1"/>
  <c r="G16" i="4"/>
  <c r="G20" i="8"/>
  <c r="G14" i="8" s="1"/>
  <c r="G74" i="8" s="1"/>
  <c r="G29" i="13"/>
  <c r="G30" i="13" s="1"/>
  <c r="G20" i="10"/>
  <c r="G18" i="6"/>
  <c r="G19" i="6"/>
  <c r="G16" i="3"/>
  <c r="G18" i="4"/>
  <c r="G19" i="4"/>
  <c r="G20" i="3"/>
  <c r="G19" i="2"/>
  <c r="G18" i="2"/>
  <c r="G20" i="2"/>
  <c r="G24" i="1"/>
  <c r="G22" i="1" s="1"/>
  <c r="G41" i="1"/>
  <c r="G74" i="13" l="1"/>
  <c r="G75" i="13" s="1"/>
  <c r="G76" i="13" s="1"/>
  <c r="D24" i="27"/>
  <c r="D24" i="30"/>
  <c r="G75" i="8"/>
  <c r="G76" i="8" s="1"/>
  <c r="G77" i="8" s="1"/>
  <c r="D22" i="27"/>
  <c r="D22" i="30"/>
  <c r="G14" i="3"/>
  <c r="G73" i="3" s="1"/>
  <c r="G14" i="2"/>
  <c r="G14" i="4"/>
  <c r="G71" i="4" s="1"/>
  <c r="G115" i="15"/>
  <c r="G116" i="15" s="1"/>
  <c r="G117" i="15" s="1"/>
  <c r="G118" i="13"/>
  <c r="G119" i="13" s="1"/>
  <c r="G120" i="13" s="1"/>
  <c r="G29" i="8"/>
  <c r="G30" i="8" s="1"/>
  <c r="G14" i="10"/>
  <c r="G74" i="10" s="1"/>
  <c r="G14" i="6"/>
  <c r="G30" i="3"/>
  <c r="G31" i="3" s="1"/>
  <c r="G68" i="1"/>
  <c r="G67" i="1"/>
  <c r="G40" i="1"/>
  <c r="G105" i="1"/>
  <c r="G74" i="1" l="1"/>
  <c r="G114" i="1" s="1"/>
  <c r="G75" i="10"/>
  <c r="G76" i="10" s="1"/>
  <c r="G77" i="10" s="1"/>
  <c r="D30" i="30"/>
  <c r="D30" i="27"/>
  <c r="G74" i="3"/>
  <c r="G75" i="3" s="1"/>
  <c r="G76" i="3" s="1"/>
  <c r="D20" i="27"/>
  <c r="D20" i="30"/>
  <c r="G72" i="4"/>
  <c r="G73" i="4" s="1"/>
  <c r="G74" i="4" s="1"/>
  <c r="D18" i="30"/>
  <c r="D18" i="27"/>
  <c r="G29" i="6"/>
  <c r="G30" i="6" s="1"/>
  <c r="G69" i="6"/>
  <c r="G29" i="2"/>
  <c r="G30" i="2" s="1"/>
  <c r="G69" i="2"/>
  <c r="G65" i="1"/>
  <c r="G119" i="8"/>
  <c r="G120" i="8" s="1"/>
  <c r="G121" i="8" s="1"/>
  <c r="G116" i="4"/>
  <c r="G117" i="4" s="1"/>
  <c r="G118" i="4" s="1"/>
  <c r="G28" i="10"/>
  <c r="G29" i="10" s="1"/>
  <c r="G28" i="4"/>
  <c r="G29" i="4" s="1"/>
  <c r="G70" i="6" l="1"/>
  <c r="G71" i="6" s="1"/>
  <c r="G72" i="6" s="1"/>
  <c r="D28" i="27"/>
  <c r="D28" i="30"/>
  <c r="G70" i="2"/>
  <c r="G71" i="2" s="1"/>
  <c r="G72" i="2" s="1"/>
  <c r="D16" i="27"/>
  <c r="D16" i="30"/>
  <c r="G118" i="3"/>
  <c r="G119" i="3" s="1"/>
  <c r="G120" i="3" s="1"/>
  <c r="G119" i="10"/>
  <c r="G120" i="10" s="1"/>
  <c r="G121" i="10" s="1"/>
  <c r="G114" i="6"/>
  <c r="G115" i="6" s="1"/>
  <c r="G116" i="6" s="1"/>
  <c r="G114" i="2"/>
  <c r="G115" i="2" s="1"/>
  <c r="G116" i="2" s="1"/>
  <c r="G15" i="1"/>
  <c r="G16" i="1"/>
  <c r="G17" i="1"/>
  <c r="G18" i="1"/>
  <c r="G19" i="1"/>
  <c r="G20" i="1"/>
  <c r="G21" i="1"/>
  <c r="G14" i="1" l="1"/>
  <c r="G58" i="1"/>
  <c r="G56" i="1"/>
  <c r="G55" i="1"/>
  <c r="G54" i="1"/>
  <c r="G52" i="1"/>
  <c r="G43" i="1"/>
  <c r="G42" i="1"/>
  <c r="G38" i="1"/>
  <c r="G37" i="1"/>
  <c r="G11" i="1"/>
  <c r="G9" i="1" s="1"/>
  <c r="G31" i="1" l="1"/>
  <c r="G46" i="1"/>
  <c r="G156" i="1"/>
  <c r="G157" i="1" s="1"/>
  <c r="G158" i="1" s="1"/>
  <c r="G70" i="1" l="1"/>
  <c r="G29" i="1"/>
  <c r="G30" i="1" s="1"/>
  <c r="G63" i="1"/>
  <c r="G64" i="1" s="1"/>
  <c r="G71" i="1" l="1"/>
  <c r="G72" i="1" s="1"/>
  <c r="G73" i="1" s="1"/>
  <c r="D14" i="27"/>
  <c r="D14" i="30"/>
  <c r="G115" i="1"/>
  <c r="G116" i="1" s="1"/>
  <c r="G117" i="1" s="1"/>
  <c r="D40" i="30" l="1"/>
  <c r="D49" i="30" s="1"/>
  <c r="G30" i="21"/>
  <c r="G31" i="21" s="1"/>
  <c r="G101" i="21"/>
  <c r="G102" i="21" s="1"/>
  <c r="G103" i="21" s="1"/>
  <c r="G104" i="21" s="1"/>
  <c r="D42" i="27" l="1"/>
  <c r="D51" i="27" s="1"/>
  <c r="D52" i="30"/>
  <c r="D57" i="30" s="1"/>
  <c r="D56" i="27" l="1"/>
  <c r="D54" i="27"/>
  <c r="D59" i="2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Baker</author>
  </authors>
  <commentList>
    <comment ref="C26" authorId="0" shapeId="0" xr:uid="{00000000-0006-0000-1400-000001000000}">
      <text>
        <r>
          <rPr>
            <b/>
            <sz val="9"/>
            <color indexed="81"/>
            <rFont val="Tahoma"/>
            <family val="2"/>
          </rPr>
          <t>Baker:</t>
        </r>
        <r>
          <rPr>
            <sz val="9"/>
            <color indexed="81"/>
            <rFont val="Tahoma"/>
            <family val="2"/>
          </rPr>
          <t xml:space="preserve">
parallel or vertical Woltman meter?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Baker</author>
  </authors>
  <commentList>
    <comment ref="C26" authorId="0" shapeId="0" xr:uid="{00000000-0006-0000-1000-000001000000}">
      <text>
        <r>
          <rPr>
            <b/>
            <sz val="9"/>
            <color indexed="81"/>
            <rFont val="Tahoma"/>
            <family val="2"/>
          </rPr>
          <t>Baker:</t>
        </r>
        <r>
          <rPr>
            <sz val="9"/>
            <color indexed="81"/>
            <rFont val="Tahoma"/>
            <family val="2"/>
          </rPr>
          <t xml:space="preserve">
parallel or vertical Woltman meter?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Baker</author>
  </authors>
  <commentList>
    <comment ref="C26" authorId="0" shapeId="0" xr:uid="{00000000-0006-0000-1100-000001000000}">
      <text>
        <r>
          <rPr>
            <b/>
            <sz val="9"/>
            <color indexed="81"/>
            <rFont val="Tahoma"/>
            <family val="2"/>
          </rPr>
          <t>Baker:</t>
        </r>
        <r>
          <rPr>
            <sz val="9"/>
            <color indexed="81"/>
            <rFont val="Tahoma"/>
            <family val="2"/>
          </rPr>
          <t xml:space="preserve">
parallel or vertical Woltman meter?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Baker</author>
  </authors>
  <commentList>
    <comment ref="C27" authorId="0" shapeId="0" xr:uid="{00000000-0006-0000-1200-000001000000}">
      <text>
        <r>
          <rPr>
            <b/>
            <sz val="9"/>
            <color indexed="81"/>
            <rFont val="Tahoma"/>
            <family val="2"/>
          </rPr>
          <t>Baker:</t>
        </r>
        <r>
          <rPr>
            <sz val="9"/>
            <color indexed="81"/>
            <rFont val="Tahoma"/>
            <family val="2"/>
          </rPr>
          <t xml:space="preserve">
parallel or vertical Woltman meter?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Baker</author>
  </authors>
  <commentList>
    <comment ref="C26" authorId="0" shapeId="0" xr:uid="{00000000-0006-0000-1300-000001000000}">
      <text>
        <r>
          <rPr>
            <b/>
            <sz val="9"/>
            <color indexed="81"/>
            <rFont val="Tahoma"/>
            <family val="2"/>
          </rPr>
          <t>Baker:</t>
        </r>
        <r>
          <rPr>
            <sz val="9"/>
            <color indexed="81"/>
            <rFont val="Tahoma"/>
            <family val="2"/>
          </rPr>
          <t xml:space="preserve">
parallel or vertical Woltman meter?</t>
        </r>
      </text>
    </comment>
  </commentList>
</comments>
</file>

<file path=xl/sharedStrings.xml><?xml version="1.0" encoding="utf-8"?>
<sst xmlns="http://schemas.openxmlformats.org/spreadsheetml/2006/main" count="4326" uniqueCount="291">
  <si>
    <t>UNICEF</t>
  </si>
  <si>
    <t>Item</t>
  </si>
  <si>
    <t>Description</t>
  </si>
  <si>
    <t>Unit</t>
  </si>
  <si>
    <t>Qty</t>
  </si>
  <si>
    <t>Rate (ZMW)</t>
  </si>
  <si>
    <t>Amount (ZMW)</t>
  </si>
  <si>
    <t>LS</t>
  </si>
  <si>
    <t>m</t>
  </si>
  <si>
    <t>Electromechanical</t>
  </si>
  <si>
    <t>Sub-total</t>
  </si>
  <si>
    <t>Contingencies (10%)</t>
  </si>
  <si>
    <t>Taxes (VAT @16%)</t>
  </si>
  <si>
    <t>Total</t>
  </si>
  <si>
    <t>ha</t>
  </si>
  <si>
    <t>Removal of tree stumps within approved alignment. PROVISIONAL SUM</t>
  </si>
  <si>
    <t>sum</t>
  </si>
  <si>
    <t>nr</t>
  </si>
  <si>
    <t>m3</t>
  </si>
  <si>
    <t>Bill No. 2: Excavation and backfilling of trenches - all pipelines</t>
  </si>
  <si>
    <r>
      <t>Compression fitting, elbow 45</t>
    </r>
    <r>
      <rPr>
        <vertAlign val="superscript"/>
        <sz val="11"/>
        <color indexed="8"/>
        <rFont val="Calibri"/>
        <family val="2"/>
      </rPr>
      <t>o</t>
    </r>
    <r>
      <rPr>
        <sz val="11"/>
        <color theme="1"/>
        <rFont val="Calibri"/>
        <family val="2"/>
        <scheme val="minor"/>
      </rPr>
      <t xml:space="preserve">  DN 50mm </t>
    </r>
  </si>
  <si>
    <r>
      <t>Compression fitting, elbow 90</t>
    </r>
    <r>
      <rPr>
        <vertAlign val="superscript"/>
        <sz val="11"/>
        <color indexed="8"/>
        <rFont val="Calibri"/>
        <family val="2"/>
      </rPr>
      <t>o</t>
    </r>
    <r>
      <rPr>
        <sz val="11"/>
        <color theme="1"/>
        <rFont val="Calibri"/>
        <family val="2"/>
        <scheme val="minor"/>
      </rPr>
      <t xml:space="preserve">  DN 50mm </t>
    </r>
  </si>
  <si>
    <t>Leak testing and disinfection of tank and pipework</t>
  </si>
  <si>
    <t>Carry forward</t>
  </si>
  <si>
    <t>Brought forward</t>
  </si>
  <si>
    <r>
      <t>Compression fitting, elbow 45</t>
    </r>
    <r>
      <rPr>
        <vertAlign val="superscript"/>
        <sz val="11"/>
        <color indexed="8"/>
        <rFont val="Calibri"/>
        <family val="2"/>
      </rPr>
      <t>o</t>
    </r>
    <r>
      <rPr>
        <sz val="11"/>
        <color theme="1"/>
        <rFont val="Calibri"/>
        <family val="2"/>
        <scheme val="minor"/>
      </rPr>
      <t xml:space="preserve">  DN 32mm </t>
    </r>
  </si>
  <si>
    <r>
      <t>Compression fitting, elbow 90</t>
    </r>
    <r>
      <rPr>
        <vertAlign val="superscript"/>
        <sz val="11"/>
        <color indexed="8"/>
        <rFont val="Calibri"/>
        <family val="2"/>
      </rPr>
      <t>o</t>
    </r>
    <r>
      <rPr>
        <sz val="11"/>
        <color theme="1"/>
        <rFont val="Calibri"/>
        <family val="2"/>
        <scheme val="minor"/>
      </rPr>
      <t xml:space="preserve">  DN 32mm </t>
    </r>
  </si>
  <si>
    <t>End cap DN 32mm (compression type)</t>
  </si>
  <si>
    <t xml:space="preserve">Compression reducer coupling 50mm x 32mm </t>
  </si>
  <si>
    <t>Bill No. 5: Supply and Install Water Distribution Network</t>
  </si>
  <si>
    <t>set</t>
  </si>
  <si>
    <t>Bill No. 6: Concrete Works to all Pipelines</t>
  </si>
  <si>
    <t>HDPE cylindrical tank manufacturer:</t>
  </si>
  <si>
    <t>HDPE cylindrical tank supplier (if different):</t>
  </si>
  <si>
    <t xml:space="preserve">Bidder shall supply outline  details of water tank stand and tank c/w, pipework and fittings. </t>
  </si>
  <si>
    <t>water tank stand manufacturer:</t>
  </si>
  <si>
    <t>proposed standby generator manufacturer and agent:</t>
  </si>
  <si>
    <t>Conduct geotechnical investigations and design foundation and tank stand for the elevated tank</t>
  </si>
  <si>
    <t>Ground elevation at borehole (approximate)</t>
  </si>
  <si>
    <t>Supply and Installation of 220 VAC standby generator of rated power</t>
  </si>
  <si>
    <t>Information provided to guide Bidder</t>
  </si>
  <si>
    <t>Information to be provided by Bidder</t>
  </si>
  <si>
    <t>Manufacturers Pump reference No.</t>
  </si>
  <si>
    <t>confirm manufactures brochures included with bid</t>
  </si>
  <si>
    <t>yes / no</t>
  </si>
  <si>
    <t xml:space="preserve">No. of solar panels and arrays offered and guaranteed to meet requirement  </t>
  </si>
  <si>
    <t>Manufacturers Generator Set reference No.</t>
  </si>
  <si>
    <t>Submersible 48 VDC Borehole Pump</t>
  </si>
  <si>
    <t>Bill No. 7: Water Distribution Network</t>
  </si>
  <si>
    <t>Output kVA at 1500rpm, 220V, single-phase, 50Hz, with power factor of 1.0</t>
  </si>
  <si>
    <r>
      <t>Raw water rising main from borehole to the Elevated Tank , HDPE DN50 (OD 63), SDR</t>
    </r>
    <r>
      <rPr>
        <sz val="11"/>
        <rFont val="Calibri"/>
        <family val="2"/>
        <scheme val="minor"/>
      </rPr>
      <t>11</t>
    </r>
    <r>
      <rPr>
        <sz val="11"/>
        <color theme="1"/>
        <rFont val="Calibri"/>
        <family val="2"/>
        <scheme val="minor"/>
      </rPr>
      <t>, PN 16</t>
    </r>
  </si>
  <si>
    <t>Fuel type (petrol/diesel)</t>
  </si>
  <si>
    <t>kVA</t>
  </si>
  <si>
    <t>m3/hr</t>
  </si>
  <si>
    <t>%</t>
  </si>
  <si>
    <t>W</t>
  </si>
  <si>
    <t xml:space="preserve">Maximum flow at Installation indicated above </t>
  </si>
  <si>
    <t>Maximum pump head at installation indicated above</t>
  </si>
  <si>
    <t>Optimum flow at Installation indicated above</t>
  </si>
  <si>
    <t>Optimum head at Installation indicated above</t>
  </si>
  <si>
    <t>Pump efficiency at installation</t>
  </si>
  <si>
    <t>Input power required by pump</t>
  </si>
  <si>
    <t>Output power required by solar array</t>
  </si>
  <si>
    <t>ref.</t>
  </si>
  <si>
    <t>l</t>
  </si>
  <si>
    <t>Fuel tank capacity</t>
  </si>
  <si>
    <t>Air or water cooled</t>
  </si>
  <si>
    <t>masl</t>
  </si>
  <si>
    <t>mm</t>
  </si>
  <si>
    <t>Yield</t>
  </si>
  <si>
    <t>Pump installation level below ground surface</t>
  </si>
  <si>
    <t>Riser pipe diameter</t>
  </si>
  <si>
    <t>Dynamic water level below ground surface</t>
  </si>
  <si>
    <t>Top water level in overhead tank</t>
  </si>
  <si>
    <t>Capacity 5m3.</t>
  </si>
  <si>
    <t>type</t>
  </si>
  <si>
    <t>External 230 VAC Power Source</t>
  </si>
  <si>
    <t>By underground armoured cable c/w all excavation, backfilling and protective concrete cover slabs from LV side of ZESCO step down transformer</t>
  </si>
  <si>
    <t>7.4.1</t>
  </si>
  <si>
    <t>7.4.2</t>
  </si>
  <si>
    <t>By underground armoured cable c/w all internal building works, and making good, outside excavation, backfilling and protective concrete cover slabs from Main Distribution Board</t>
  </si>
  <si>
    <t>Supply and paint all mild steel in tank stand with two coats of zinc 82% rich paint in dry film</t>
  </si>
  <si>
    <t>Mantapala Ntoto Primary School</t>
  </si>
  <si>
    <t>General Clearance for urban land &amp; rough grass land along pipeline wayleaves (trench width plus 0.5 m on either side)</t>
  </si>
  <si>
    <t xml:space="preserve">Compression reducer coupling 50mm x 40mm </t>
  </si>
  <si>
    <t xml:space="preserve">Compression reducer coupling 40mm x 32mm </t>
  </si>
  <si>
    <r>
      <t xml:space="preserve">Network reticulation pipework </t>
    </r>
    <r>
      <rPr>
        <sz val="11"/>
        <rFont val="Calibri"/>
        <family val="2"/>
      </rPr>
      <t xml:space="preserve"> HDPE DN50 (OD 63), SDR17, PN 10 </t>
    </r>
  </si>
  <si>
    <r>
      <t xml:space="preserve">Network reticulation pipework </t>
    </r>
    <r>
      <rPr>
        <sz val="11"/>
        <rFont val="Calibri"/>
        <family val="2"/>
      </rPr>
      <t xml:space="preserve"> HDPE DN 40mm, SDR17, PN 10 </t>
    </r>
  </si>
  <si>
    <r>
      <t xml:space="preserve">Network reticulation pipework </t>
    </r>
    <r>
      <rPr>
        <sz val="11"/>
        <rFont val="Calibri"/>
        <family val="2"/>
      </rPr>
      <t xml:space="preserve"> HDPE DN 32mm, SDR17, PN 10 </t>
    </r>
  </si>
  <si>
    <t>Equal tee compression fitting DN 32 x 32 x 32 mm</t>
  </si>
  <si>
    <t>Bill No. 4: Tanks, Tankstands and Tap Stands</t>
  </si>
  <si>
    <t>Provide materials for and construct tap stand and associated drainage</t>
  </si>
  <si>
    <t>All PE compression joints and fittings shall be supplied complete with suitable pipe joint stiffeners. All steel fittings shall be epoxy coated and all nuts and bolts galvanised. Rate shall include supply, lay, bed, joint , pressure test, sterilize and flushing of HDPE pipelines</t>
  </si>
  <si>
    <t>DN 50</t>
  </si>
  <si>
    <r>
      <t>Compression fitting, elbow 45</t>
    </r>
    <r>
      <rPr>
        <vertAlign val="superscript"/>
        <sz val="11"/>
        <color indexed="8"/>
        <rFont val="Calibri"/>
        <family val="2"/>
      </rPr>
      <t>o</t>
    </r>
    <r>
      <rPr>
        <sz val="11"/>
        <color theme="1"/>
        <rFont val="Calibri"/>
        <family val="2"/>
        <scheme val="minor"/>
      </rPr>
      <t xml:space="preserve">  DN 40mm </t>
    </r>
  </si>
  <si>
    <r>
      <t>Compression fitting, elbow 90</t>
    </r>
    <r>
      <rPr>
        <vertAlign val="superscript"/>
        <sz val="11"/>
        <color indexed="8"/>
        <rFont val="Calibri"/>
        <family val="2"/>
      </rPr>
      <t>o</t>
    </r>
    <r>
      <rPr>
        <sz val="11"/>
        <color theme="1"/>
        <rFont val="Calibri"/>
        <family val="2"/>
        <scheme val="minor"/>
      </rPr>
      <t xml:space="preserve">  DN 40mm </t>
    </r>
  </si>
  <si>
    <r>
      <t xml:space="preserve">Compression tee DN 50 x 50 x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xml:space="preserve">" male br., 1 No. female to male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to 1"  thr. spigot</t>
    </r>
  </si>
  <si>
    <t>Compression tee DN 40 x 40 x 1 1/2" male br., 1 No. female to male 1 1/2" to 1"  thr. Spigot</t>
  </si>
  <si>
    <t>Compression tee DN 32 x 32 x 1" male br, 1 No. female to male 1" to 1"  thr. spigot</t>
  </si>
  <si>
    <t>Air valve assembly consisting of 1 No. compression tee with threaded male 1 1/2" branch vertically upwards, 1 No. female to male thr. spigot, 1 No. Stopcock, thr. dble. socket 1", and 1 No. Single air valve, thr. female 1". RATE ONLY</t>
  </si>
  <si>
    <t>Equal tee compression fitting DN 40 x 40 x 40 mm</t>
  </si>
  <si>
    <t>Equal tee compression fitting DN 50 x 50 x 50 mm</t>
  </si>
  <si>
    <t>Water tank stand manufacturer:</t>
  </si>
  <si>
    <t xml:space="preserve">Contractor shall supply full set of structural calculations and drawings for water tank stand certified by a registered structural engineer for written approval prior to  fabrication. </t>
  </si>
  <si>
    <t>Saddle clamp 32mm x 3/4" to supply individual consumer connection</t>
  </si>
  <si>
    <t xml:space="preserve">Compression tee DN 32 x 32 x 1" male branch to connect to tap stand pipework </t>
  </si>
  <si>
    <r>
      <t xml:space="preserve">Compression tee DN 40 x 40 x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xml:space="preserve">" male br., 1 No. female to male 1 </t>
    </r>
    <r>
      <rPr>
        <vertAlign val="superscript"/>
        <sz val="11"/>
        <color theme="1"/>
        <rFont val="Calibri"/>
        <family val="2"/>
        <scheme val="minor"/>
      </rPr>
      <t>1</t>
    </r>
    <r>
      <rPr>
        <sz val="11"/>
        <color theme="1"/>
        <rFont val="Calibri"/>
        <family val="2"/>
        <scheme val="minor"/>
      </rPr>
      <t>/</t>
    </r>
    <r>
      <rPr>
        <vertAlign val="subscript"/>
        <sz val="11"/>
        <color theme="1"/>
        <rFont val="Calibri"/>
        <family val="2"/>
        <scheme val="minor"/>
      </rPr>
      <t>2</t>
    </r>
    <r>
      <rPr>
        <sz val="11"/>
        <color theme="1"/>
        <rFont val="Calibri"/>
        <family val="2"/>
        <scheme val="minor"/>
      </rPr>
      <t>" to 1"  thr. Spigot</t>
    </r>
  </si>
  <si>
    <r>
      <t>Raw water rising main from borehole to the Elevated Tank , HDPE DN50 (OD 63), SDR</t>
    </r>
    <r>
      <rPr>
        <sz val="11"/>
        <rFont val="Calibri"/>
        <family val="2"/>
        <scheme val="minor"/>
      </rPr>
      <t>17</t>
    </r>
    <r>
      <rPr>
        <sz val="11"/>
        <color theme="1"/>
        <rFont val="Calibri"/>
        <family val="2"/>
        <scheme val="minor"/>
      </rPr>
      <t>, PN 10</t>
    </r>
  </si>
  <si>
    <t>Bill No. 3: Supply and Installation of rising main- borehole to elevated water tank</t>
  </si>
  <si>
    <r>
      <t xml:space="preserve">Network reticulation pipework </t>
    </r>
    <r>
      <rPr>
        <sz val="11"/>
        <rFont val="Calibri"/>
        <family val="2"/>
      </rPr>
      <t xml:space="preserve"> HDPE DN63, SDR17, PN 10 </t>
    </r>
  </si>
  <si>
    <t xml:space="preserve">Compression reducer coupling 63mm x 40mm </t>
  </si>
  <si>
    <t>Equal tee compression fitting DN 63 x 63 x 63 mm</t>
  </si>
  <si>
    <r>
      <t>Compression fitting, elbow 90</t>
    </r>
    <r>
      <rPr>
        <vertAlign val="superscript"/>
        <sz val="11"/>
        <color indexed="8"/>
        <rFont val="Calibri"/>
        <family val="2"/>
      </rPr>
      <t>o</t>
    </r>
    <r>
      <rPr>
        <sz val="11"/>
        <color theme="1"/>
        <rFont val="Calibri"/>
        <family val="2"/>
        <scheme val="minor"/>
      </rPr>
      <t xml:space="preserve">  DN 63 mm </t>
    </r>
  </si>
  <si>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pipeline tees, and end caps, provide and subsequently remove shuttering and cast thrust blocks against undisturbed trench bed and trench wall, as shown on Standard Drawing</t>
    </r>
  </si>
  <si>
    <t xml:space="preserve">Compression tee DN 40 x 40 x 1" male branch to connect to tap stand pipework </t>
  </si>
  <si>
    <t>Tank reinforced concrete foundations 1 m x 1m x 1.5 m deep  inc. excavation, shuttering, concreting, curing, backfilling and disposal of excess spoil material from site</t>
  </si>
  <si>
    <t>Excavate test pits along centre line of proposed pipeline to depth of 1m at least every 50 m</t>
  </si>
  <si>
    <t>Over excavate trench by a further depth of 150mm in areas identified by the Inspector of Works as requiring imported granular backfill RATE ONLY</t>
  </si>
  <si>
    <t>Import, place and compact granular backfill in areas identified by the Inspector of Works as requiring imported granular backfill. RATE ONLY,</t>
  </si>
  <si>
    <t>Provide and install float level indicator gauge on side of tank readable from ground level adjacent to tank</t>
  </si>
  <si>
    <t>Unequal reducing tee compression fitting DN 50 x 50 x 32 mm</t>
  </si>
  <si>
    <t>Supply and install GI pipes 25mm dia c/w fittings  to tap stands c/w isolating stop cock</t>
  </si>
  <si>
    <t>Supply and install heavy weight brass garden bib tap (non-lever arm type)</t>
  </si>
  <si>
    <t xml:space="preserve">Over excavate in trench bed at all gate valves, air valve assemblies and steel fittings and cast support slab to full width of trench with other dimensions being the length of the valve or the fitting between flanges or between the compression tightening nuts and depth below trench bed of 150 mm </t>
  </si>
  <si>
    <t xml:space="preserve"> No change from these manufacturers or agents shall be permitted without prior written approval from the Consultant</t>
  </si>
  <si>
    <t>Supply, install, erect and connect solar arrays to meet requirements c/w lightning protection as per Drawing</t>
  </si>
  <si>
    <t>By overhead single phase 230 VAC power line from LV side of ZESCO step-down transformer, c/w all necessary intermediate power poles</t>
  </si>
  <si>
    <t>Solar Powered Borehole Schemes in institutions in Nchelenge (Mantapala) Refugee Camp &amp; Host Communities</t>
  </si>
  <si>
    <t>Bill No. 1: Setting out, Demolition and Site Clearance</t>
  </si>
  <si>
    <t>Cut down and remove trees and tree stumps within approved alignment only if specifically directed to do so by Inspector of Works following agreement from the Host Community PROVISIONAL SUM</t>
  </si>
  <si>
    <t>Provide &amp; install float level indicator gauge on side of tank readable from ground level adjacent to tank</t>
  </si>
  <si>
    <t>Bill No.  out, Demolition and Site Clearance</t>
  </si>
  <si>
    <t>Unequal reducing tee compression fitting DN 50 x 50  x 40 mm</t>
  </si>
  <si>
    <t>Unequal reducing tee compression fitting DN 40 x 40 x 32 mm</t>
  </si>
  <si>
    <t>Unequal reducing tee compression fitting DN 40 x 40 x 32  mm</t>
  </si>
  <si>
    <t>Unequal reducing tee compression fitting DN 63 x 63 x 40 mm</t>
  </si>
  <si>
    <t>Unequal reducing tee compression fitting DN 63 x 63 x 32 mm</t>
  </si>
  <si>
    <t xml:space="preserve">In collaboration with the Inspector of Works, and based upon pipe lengths and alignment shown on layout plan, agree upon final alignment of pipelines, road crossings, location of all tees, bends, isolating valves, air valves, washouts, tapstands, and consumer connection offtakes. Set out pipeline centre-lines, survey, agree upon Starting Surfaces, and final lengths and produce final plans at horizontal scale of 1:200 for approval before proceeding further. </t>
  </si>
  <si>
    <t>Saddle clamp 50mm x 3/4" to supply individual consumer connection to Clinic</t>
  </si>
  <si>
    <t>tbc</t>
  </si>
  <si>
    <t>All unreinforced concrete works shall be in medium strength concrete unless otherwise indicated. Where bends less than 45o are obtained by bending the pipe, radius not less than 35 x pipe diameter, and provided theere is no compression joint with 5 metres of either end of radius, no separate thrust block is required.</t>
  </si>
  <si>
    <t>Supply all materials and cast and complete air-valve chamber. RATE ONLY</t>
  </si>
  <si>
    <t xml:space="preserve">All unreinforced concrete works shall be in medium strength concrete unless otherwise indicated. Where bends less than 45o are obtained by bending the pipe, radius not less than 35 x pipe diameter, and provided theere is no compression joint with 5 metres of either end of radius, no separate thrust block is required. </t>
  </si>
  <si>
    <t xml:space="preserve">All unreinforced concrete works shall be in medium strength concrete unless otherwise indicated. Where bends less than 45o are obtained by bending the pipe, radius not less than 35 x pipe diameter, and provided there is no compression joint with 5 metres of either end of radius, no separate thrust block is required. </t>
  </si>
  <si>
    <t xml:space="preserve">All unreinforced concrete works shall be in medium strength concrete unless otherwise indicated.Where bends less than 45o are obtained by bending the pipe, radius not less than 35 x pipe diameter, and provided there is no compression joint with 5 metres of either end of radius, no separate thrust block is required. </t>
  </si>
  <si>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pipeline tees, and end caps provide and subsequently remove shuttering and cast thrust blocks against undisturbed trench bed and trench wall</t>
    </r>
  </si>
  <si>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pipeline tees, and end caps, provide and subsequently remove shuttering and cast thrust blocks against undisturbed trench bed and trench wall</t>
    </r>
  </si>
  <si>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pipeline tees, and end caps, provide and subsequently remove shuttering and cast thrust blocks against undisturbed trench bed and trench wall.</t>
    </r>
  </si>
  <si>
    <t>All unreinforced concrete works shall be in medium strength concrete unless otherwise indicated. Where bends less than 45o are obtained by bending the pipe, radius not less than 35 x pipe diameter, and provided there is no compression joint with 5 metres of either end of radius, no separate thrust block is required.</t>
  </si>
  <si>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and pipeline tees, and end caps, provide and subsequently remove shuttering and cast thrust blocks against undisturbed trench bed and trench wall</t>
    </r>
  </si>
  <si>
    <r>
      <t>At all 45</t>
    </r>
    <r>
      <rPr>
        <vertAlign val="superscript"/>
        <sz val="11"/>
        <color theme="1"/>
        <rFont val="Calibri"/>
        <family val="2"/>
        <scheme val="minor"/>
      </rPr>
      <t>o</t>
    </r>
    <r>
      <rPr>
        <sz val="11"/>
        <color theme="1"/>
        <rFont val="Calibri"/>
        <family val="2"/>
        <scheme val="minor"/>
      </rPr>
      <t xml:space="preserve"> and 90</t>
    </r>
    <r>
      <rPr>
        <vertAlign val="superscript"/>
        <sz val="11"/>
        <color theme="1"/>
        <rFont val="Calibri"/>
        <family val="2"/>
        <scheme val="minor"/>
      </rPr>
      <t>o</t>
    </r>
    <r>
      <rPr>
        <sz val="11"/>
        <color theme="1"/>
        <rFont val="Calibri"/>
        <family val="2"/>
        <scheme val="minor"/>
      </rPr>
      <t xml:space="preserve"> bends, pipeline tees, and endcap, provide and subsequently remove shuttering and cast thrust blocks against undisturbed trench bed and trench wall</t>
    </r>
  </si>
  <si>
    <t>Bill AMOUNT</t>
  </si>
  <si>
    <t>ITEM No.</t>
  </si>
  <si>
    <t>D E S C R I P T I O N</t>
  </si>
  <si>
    <t xml:space="preserve">AMOUNT </t>
  </si>
  <si>
    <t>(ZMW)</t>
  </si>
  <si>
    <t>SUB-BILL</t>
  </si>
  <si>
    <t>BILL OF QUANTITIES TOTAL</t>
  </si>
  <si>
    <t>10% Contigencies</t>
  </si>
  <si>
    <t xml:space="preserve">Taxes (VAT @ 16%) </t>
  </si>
  <si>
    <t>TOTAL WORKS</t>
  </si>
  <si>
    <t xml:space="preserve">Bill No.P&amp;G: </t>
  </si>
  <si>
    <t>Bill No. 1: Preliminary and general</t>
  </si>
  <si>
    <t>Allow for all sureties and insurance cover; site establishment (Including time-related costs); offices; workshops; storage sheds; living accommodation; compliance with labour regulations; ablution facilities; water supplies, power and communication; site notice boards etc.</t>
  </si>
  <si>
    <t>Provisional sum for material testing</t>
  </si>
  <si>
    <t>PS</t>
  </si>
  <si>
    <t>Compliance with Environmental and Social Safeguards (EP)</t>
  </si>
  <si>
    <t>Compliance with Health and Safety Safeguards (HS)</t>
  </si>
  <si>
    <t>Kafutuma Primary</t>
  </si>
  <si>
    <t>Kampampi Primary School</t>
  </si>
  <si>
    <t>Kambwali RHC</t>
  </si>
  <si>
    <t>Kafutuma RHC</t>
  </si>
  <si>
    <t>Nchelenge Secondary School</t>
  </si>
  <si>
    <t>Kashita Secondary School</t>
  </si>
  <si>
    <t>Chabilikila RHC</t>
  </si>
  <si>
    <t>Mulwe RHC</t>
  </si>
  <si>
    <t xml:space="preserve">Bill No. SCH1: </t>
  </si>
  <si>
    <t xml:space="preserve">Bill No. SCH2: </t>
  </si>
  <si>
    <t xml:space="preserve">Bill No. SCH3: </t>
  </si>
  <si>
    <t xml:space="preserve">Bill No. SCH4: </t>
  </si>
  <si>
    <t xml:space="preserve">Bill No. SCH5: </t>
  </si>
  <si>
    <t xml:space="preserve">Bill No. SCH6: </t>
  </si>
  <si>
    <t xml:space="preserve">Bill No. SCH7: </t>
  </si>
  <si>
    <t xml:space="preserve">Bill No. SCH8: </t>
  </si>
  <si>
    <t xml:space="preserve">Bill No. HC1: </t>
  </si>
  <si>
    <t xml:space="preserve">Bill No. HC2: </t>
  </si>
  <si>
    <t xml:space="preserve">Bill No. HC3: </t>
  </si>
  <si>
    <t xml:space="preserve">Bill No. HC4: </t>
  </si>
  <si>
    <t xml:space="preserve">Bill No. HC5: </t>
  </si>
  <si>
    <t xml:space="preserve">Bill No. TC1: </t>
  </si>
  <si>
    <t xml:space="preserve">Bill No. TC3: </t>
  </si>
  <si>
    <t xml:space="preserve">Bill No. TC4: </t>
  </si>
  <si>
    <t>TITLE: LOT 1 SOLAR SCHEMES IN NCHELENGE AND BORDER POSTS</t>
  </si>
  <si>
    <t>Gate Valve, double flange, 40 mm non-rising spindle type, with 2 No. flanged restraining adapters st. fl. to PE DN 40, complete with valve riser and valve box to suit</t>
  </si>
  <si>
    <t>Bidder shall supply details of proposed pumpset c/w shroud,  and standby generator for which there shall be a local agent</t>
  </si>
  <si>
    <t>proposed submersible  hybrid DC/AC pumpset manufacturer and agent:</t>
  </si>
  <si>
    <t>Supply and install a hybrid DC/AC borehole submersible pump suitable for a borehole of ID 5"  capable of being powered from either a 48 VDC or a nominal 230 VAC source c/w cabled connection to power sources located within 10 m of borehole head, pumping into an overhead tank with top water inlet 14 m above ground.. .</t>
  </si>
  <si>
    <t>Supply, Install and connect by manually operated changeover switch standby generator capable of providing the VAC power required to operate the submersible borehole pump as specified above at half-load c/w roofed lockable waterproof steel protection cabinet.</t>
  </si>
  <si>
    <t>Kashikishi Primary School</t>
  </si>
  <si>
    <t>St Pauls Hospital Staff Houses</t>
  </si>
  <si>
    <t>Mpulungu Reception Centre</t>
  </si>
  <si>
    <t>Lupiya Reception Centre</t>
  </si>
  <si>
    <t>Lambwe Chomba Reception Centre</t>
  </si>
  <si>
    <t>Kaputa Reception Centre</t>
  </si>
  <si>
    <t>Submersible Borehole Pump</t>
  </si>
  <si>
    <t>Fuel type (petrol/diesel) and fuel tank capacity (l)</t>
  </si>
  <si>
    <t>Kenani  Primary School</t>
  </si>
  <si>
    <t>Provide all materials and construct fenced and gated compound to contain solar array and associated chambers to Specification.</t>
  </si>
  <si>
    <t>Provide solar array cleansing step ladder and extendable washer to Specification</t>
  </si>
  <si>
    <t>Supply and install DN 25 water pipe take-off from rising mainand sgtandpipe for solar cleansing system</t>
  </si>
  <si>
    <t>Gate Valve, double flange, handwheel operated 50 mm non-rising spindle type, with 1 No. flanged restraining adapters st. fl. to PE DN 50, installed above ground within tank inlet riser pipe</t>
  </si>
  <si>
    <t>5.12.1</t>
  </si>
  <si>
    <t>5.12.2</t>
  </si>
  <si>
    <t>5.12.3</t>
  </si>
  <si>
    <t>5.14.1</t>
  </si>
  <si>
    <t>5.14.2</t>
  </si>
  <si>
    <t>5.14.3</t>
  </si>
  <si>
    <t>5.18.1</t>
  </si>
  <si>
    <t>5.18.2</t>
  </si>
  <si>
    <t>5.15.1</t>
  </si>
  <si>
    <t>5.15.2</t>
  </si>
  <si>
    <t>5.15.3</t>
  </si>
  <si>
    <t xml:space="preserve">nr </t>
  </si>
  <si>
    <t>Repair of existing water supplies (solar related systems)</t>
  </si>
  <si>
    <t>Place and compact sidefill and backfill using selected excavated material free of stones and tree roots to depth 300 mm above crown of pipe, and after compaction, other excavated material thereafter to final surface</t>
  </si>
  <si>
    <t>Dispose of all surplus excavated material off-site as directed</t>
  </si>
  <si>
    <t>E. O. item 2.2 at road crossings. Excavate and trim  trench to additional depth not exceeding 1.5 m to ensure minimum cover provided to the pipeline is 900 mm</t>
  </si>
  <si>
    <t>Excavate and trim trench bed to depth not exceeding 1 m to ensure minimum cover provided to pipeline is not less than 600 mm</t>
  </si>
  <si>
    <t xml:space="preserve">Supply and Installation of DN 40 parallel bulk water meter with magnetic transmission and dry recording head , metrological class B, minimum display 1 m3/hr to specification, suitable for vertical mounting, within water tank inlet riser pipe complete with strainer (metallic double flanged body c/w lockable meter box pipe surround). The meter assembly shall comprise: 1 No. DN50 to DN40 reducer, 1 DN40 500mm long straight pipe length, 1 DN 40 mm double flanged vertically mounted parallel bulk type meter, located approximately 1.5 m above ground level, 1 DN 40 250 mm straight pipe length, and one DN40 to DN50 reducer.  </t>
  </si>
  <si>
    <t xml:space="preserve">Supply and Installation of DN 40 parallel bulk water meter with magnetic transmission and dry recording head , metrological class B, minimum display 1 m3/hr to specification, suitable for vertical mounting, within water tank inlet riser pipe complete with strainer (metallic double flanged body c/w lockable meter box pipe surround). The meter assembly shall comprise: 1 No. DN50 to DN40 reducer, 1 DN40 500mm long straight pipe length, 1 DN 40 mm double flanged vertically mounted parallel bulk type meter, located approximately 1.5 m above ground level, 1 DN 40 250 mm straight pipe length, and one DN40 to DN50 reducer. </t>
  </si>
  <si>
    <t>Supply and Installation of DN 40 parallel bulk water meter with magnetic transmission and dry recording head , metrological class B, minimum display 1 m3/hr to specification, suitable for vertical mounting, within water tank inlet riser pipe complete with strainer (metallic double flanged body c/w lockable meter box pipe surround). The meter assembly shall comprise: 1 No. DN50 to DN40 reducer, 1 DN40 500mm long straight pipe length, 1 DN 40 mm double flanged vertically mounted parallel bulk type meter, located approximately 1.5 m above ground level, 1 DN 40 250 mm straight pipe length, and one DN40 to DN50 reducer.</t>
  </si>
  <si>
    <t>5.17.1</t>
  </si>
  <si>
    <t>5.17.2</t>
  </si>
  <si>
    <t>5.17.3</t>
  </si>
  <si>
    <t xml:space="preserve">Allow for internal plumbing from pipeline to ablution facilities. Prime Cost </t>
  </si>
  <si>
    <t>7.2.1</t>
  </si>
  <si>
    <t>7.2.2</t>
  </si>
  <si>
    <t>7.2.3</t>
  </si>
  <si>
    <t>Supply, install, erect and connect solar arrays to meet requirements c/w lightning protection as per Drawing and Specification</t>
  </si>
  <si>
    <t>Underground armoured cable c/w all internal building works, and making good, outside excavation, backfilling and protective concrete cover slabs from Main Distribution Board</t>
  </si>
  <si>
    <t xml:space="preserve">All ancilliary work excludng outside excavation, and backfilling, supply and installation of underground armoured cable  and protective concrete cover slabs </t>
  </si>
  <si>
    <t>External excavation, and backfilling, supply and installation of underground armoured cable  and protective concrete cover slabs, minimum cover to cable 600 mm. Length subject to reconfirmation prior to award.</t>
  </si>
  <si>
    <t>External excavation, and backfilling, supply and installation of underground armoured cable  and protective concrete cover slabs, minimum cover to cable 600 mm.. Length subject to reconfirmation prior to award.</t>
  </si>
  <si>
    <t>Supply and install a hybrid DC/AC borehole submersible pump suitable for a borehole of ID 5"  capable of being powered from either a 48 VDC or a nominal 230 VAC source c/w shroud and cabled connection to power sources located within 10 m of borehole head, pumping into an overhead tank with top water inlet 14 m above ground.. .</t>
  </si>
  <si>
    <t>Electromechanical - OPTION A Solar Powered</t>
  </si>
  <si>
    <t>Bidder shall supply all the information and rates for both Alternatives for the offer to be considered. Final decision on the main power source (Option A ZESCO mains power from institutions incoming distribution board, or Option B from Solar Array will be confirmed during negotiation prior to award.</t>
  </si>
  <si>
    <t>Sub-total Bill Nos 1 to 6</t>
  </si>
  <si>
    <t>Contingencies (10%) Bills No 1 to 6</t>
  </si>
  <si>
    <t>Taxes (VAT @16%) Bills Nos 1 to 6</t>
  </si>
  <si>
    <t>Total Bills Nos 1 to 6</t>
  </si>
  <si>
    <t>Sub-total Bill No 7A</t>
  </si>
  <si>
    <t>Contingencies (10%) Bill No 7A</t>
  </si>
  <si>
    <t>Taxes (VAT @16%) Bill No 7A</t>
  </si>
  <si>
    <t>Total Bill No 7A</t>
  </si>
  <si>
    <t>Bill 7B</t>
  </si>
  <si>
    <t>Bill 7A</t>
  </si>
  <si>
    <t>Electromechanical - OPTION B Mains electric powered</t>
  </si>
  <si>
    <t>Output power required by mains electrical supply</t>
  </si>
  <si>
    <t>Sub-total Bill No 7B</t>
  </si>
  <si>
    <t>Contingencies (10%) Bill No 7B</t>
  </si>
  <si>
    <t>Taxes (VAT @16%) Bill No 7B</t>
  </si>
  <si>
    <t>Total Bill No 7B</t>
  </si>
  <si>
    <t>External 230 VAC Power Source to be included in Option B</t>
  </si>
  <si>
    <t>Solar arrays to meet requirements c/w security fence and gate and lightning protection as per Drawing to be included in this Option</t>
  </si>
  <si>
    <t>Solar arrays to be included in Option A</t>
  </si>
  <si>
    <t>Electromechanical - OPTION B Mains electric poweredElectromechanical</t>
  </si>
  <si>
    <t>BILL COLLECTION SHEET OPTION A - SOLAR SCHEMES ONLY</t>
  </si>
  <si>
    <t>BILL COLLECTION SHEET OPTION A - SOLAR AND MAINS POWER SCHEMES</t>
  </si>
  <si>
    <t>Supply and install DN 25 water pipe take-off from rising mainand standpipe for solar cleansing system</t>
  </si>
  <si>
    <t>Provide all materials and construct fenced and gated compound to contain solar array and associated chambers to Specification</t>
  </si>
  <si>
    <t>Capacity 10m3.(two no. of 5m3)</t>
  </si>
  <si>
    <t>7.2.4</t>
  </si>
  <si>
    <t>Capacity 15m3. (2 no. 7.5 m3)</t>
  </si>
  <si>
    <t>Capacity 10m3.(2 no. 5m3 tanks)</t>
  </si>
  <si>
    <t>Capacity 20m3.(2 no. 10m3 tanks)</t>
  </si>
  <si>
    <t>Capacity 10m3.(2 no 5m3 tanks)</t>
  </si>
  <si>
    <t>Capacity 15m3. (2 no. 7.5 m3 tanks)</t>
  </si>
  <si>
    <t>Capacity 12m3.(2 no. 6m3 tanks)</t>
  </si>
  <si>
    <t>Provide and install chlorine cartridge type inline doser in lockable chamber at start of tank outlet pipe c/w twelve months supply of chlorine cartridges.</t>
  </si>
  <si>
    <t>Capacity 10m3. (2no. 5m3 tanks)</t>
  </si>
  <si>
    <t xml:space="preserve">Bill No. SCH7 </t>
  </si>
  <si>
    <t xml:space="preserve">Bill No. MKT1: </t>
  </si>
  <si>
    <t>Kashikishi Market</t>
  </si>
  <si>
    <t xml:space="preserve">Bill No. TC2 </t>
  </si>
  <si>
    <t>Kapambwe RHC</t>
  </si>
  <si>
    <t xml:space="preserve">Bill No. HC6: </t>
  </si>
  <si>
    <t>PRELIMINARY &amp; GENERAL ITEMS</t>
  </si>
  <si>
    <t xml:space="preserve">Supply and install 2 No. HDPE cylindrical tank on Contractor designed six vertical members) mild steel tankstand c/w with inlet float valves, all inflow, valved connecting, outflow,  overflow, and scour (washout) pipework, fittings, adaptors and 6m high steel stand c/w access ladder and lightning arrestor. </t>
  </si>
  <si>
    <t xml:space="preserve">Supply and install 1 No. HDPE cylindrical tank on Contractor designed mild steel tankstand c/w with inlet float valve, all inflow, outflow,  overflow, and scour (washout) pipework, fittings, adaptors and 6m high steel stand c/w access ladder and lightning arrestor. </t>
  </si>
  <si>
    <t>no.</t>
  </si>
  <si>
    <t>Supply and install 2 x Solar Powered Light Poles with batteries (as per standard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</si>
</sst>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_-* #,##0_-;\-* #,##0_-;_-* &quot;-&quot;??_-;_-@_-"/>
    <numFmt numFmtId="166" formatCode="_-* #,##0.0_-;\-* #,##0.0_-;_-* &quot;-&quot;??_-;_-@_-"/>
    <numFmt numFmtId="167" formatCode="_(* #,##0_);_(* \(#,##0\);_(* &quot;-&quot;??_);_(@_)"/>
    <numFmt numFmtId="168" formatCode="##,###.00"/>
    <numFmt numFmtId="169" formatCode="0.0"/>
  </numFmts>
  <fonts count="38">
    <font>
      <sz val="11"/>
      <color theme="1"/>
      <name val="Calibri"/>
      <family val="2"/>
      <scheme val="minor"/>
    </font>
    <font>
      <sz val="11"/>
      <color theme="1"/>
      <name val="Calibri"/>
      <family val="2"/>
      <scheme val="minor"/>
    </font>
    <font>
      <sz val="11"/>
      <name val="Arial"/>
      <family val="2"/>
    </font>
    <font>
      <b/>
      <sz val="16"/>
      <name val="Arial"/>
      <family val="2"/>
    </font>
    <font>
      <b/>
      <sz val="14"/>
      <name val="Arial"/>
      <family val="2"/>
    </font>
    <font>
      <sz val="11"/>
      <color rgb="FF000000"/>
      <name val="Calibri"/>
      <family val="2"/>
      <charset val="204"/>
    </font>
    <font>
      <b/>
      <sz val="16"/>
      <color rgb="FF000000"/>
      <name val="Calibri"/>
      <family val="2"/>
    </font>
    <font>
      <b/>
      <sz val="10"/>
      <name val="Arial"/>
      <family val="2"/>
    </font>
    <font>
      <b/>
      <sz val="12"/>
      <name val="Arial"/>
      <family val="2"/>
    </font>
    <font>
      <sz val="10"/>
      <name val="Arial"/>
      <family val="2"/>
    </font>
    <font>
      <b/>
      <sz val="11"/>
      <color theme="1"/>
      <name val="Calibri"/>
      <family val="2"/>
      <scheme val="minor"/>
    </font>
    <font>
      <b/>
      <u val="singleAccounting"/>
      <sz val="11"/>
      <color theme="1"/>
      <name val="Calibri"/>
      <family val="2"/>
      <scheme val="minor"/>
    </font>
    <font>
      <sz val="10"/>
      <color rgb="FFFF0000"/>
      <name val="Arial"/>
      <family val="2"/>
    </font>
    <font>
      <vertAlign val="superscript"/>
      <sz val="11"/>
      <color indexed="8"/>
      <name val="Calibri"/>
      <family val="2"/>
    </font>
    <font>
      <b/>
      <u val="singleAccounting"/>
      <sz val="10"/>
      <name val="Arial"/>
      <family val="2"/>
    </font>
    <font>
      <sz val="11"/>
      <name val="Calibri"/>
      <family val="2"/>
      <scheme val="minor"/>
    </font>
    <font>
      <sz val="11"/>
      <name val="Calibri"/>
      <family val="2"/>
    </font>
    <font>
      <b/>
      <sz val="9"/>
      <name val="Arial"/>
      <family val="2"/>
    </font>
    <font>
      <b/>
      <sz val="11"/>
      <name val="Arial"/>
      <family val="2"/>
    </font>
    <font>
      <sz val="10"/>
      <color indexed="8"/>
      <name val="Arial"/>
      <family val="2"/>
    </font>
    <font>
      <sz val="10"/>
      <name val="Dutch"/>
      <family val="2"/>
    </font>
    <font>
      <sz val="9"/>
      <color indexed="81"/>
      <name val="Tahoma"/>
      <family val="2"/>
    </font>
    <font>
      <b/>
      <sz val="9"/>
      <color indexed="81"/>
      <name val="Tahoma"/>
      <family val="2"/>
    </font>
    <font>
      <vertAlign val="superscript"/>
      <sz val="11"/>
      <color theme="1"/>
      <name val="Calibri"/>
      <family val="2"/>
      <scheme val="minor"/>
    </font>
    <font>
      <vertAlign val="subscript"/>
      <sz val="11"/>
      <color theme="1"/>
      <name val="Calibri"/>
      <family val="2"/>
      <scheme val="minor"/>
    </font>
    <font>
      <sz val="10"/>
      <color theme="1"/>
      <name val="Arial"/>
      <family val="2"/>
    </font>
    <font>
      <b/>
      <sz val="11"/>
      <color indexed="8"/>
      <name val="Arial"/>
      <family val="2"/>
    </font>
    <font>
      <sz val="11"/>
      <color indexed="8"/>
      <name val="Arial"/>
      <family val="2"/>
    </font>
    <font>
      <b/>
      <sz val="11"/>
      <color theme="1"/>
      <name val="Arial"/>
      <family val="2"/>
    </font>
    <font>
      <b/>
      <sz val="10"/>
      <color indexed="8"/>
      <name val="Arial"/>
      <family val="2"/>
    </font>
    <font>
      <sz val="9"/>
      <color indexed="8"/>
      <name val="Arial"/>
      <family val="2"/>
    </font>
    <font>
      <b/>
      <sz val="12"/>
      <color theme="1"/>
      <name val="Arial"/>
      <family val="2"/>
    </font>
    <font>
      <sz val="12"/>
      <color indexed="8"/>
      <name val="Arial"/>
      <family val="2"/>
    </font>
    <font>
      <b/>
      <sz val="12"/>
      <color indexed="8"/>
      <name val="Arial"/>
      <family val="2"/>
    </font>
    <font>
      <sz val="11"/>
      <color theme="1"/>
      <name val="Arial"/>
      <family val="2"/>
    </font>
    <font>
      <sz val="11"/>
      <color rgb="FFFF0000"/>
      <name val="Arial"/>
      <family val="2"/>
    </font>
    <font>
      <b/>
      <u/>
      <sz val="10"/>
      <name val="Arial"/>
      <family val="2"/>
    </font>
    <font>
      <b/>
      <sz val="11"/>
      <name val="Calibri"/>
      <family val="2"/>
      <scheme val="minor"/>
    </font>
  </fonts>
  <fills count="8">
    <fill>
      <patternFill patternType="none"/>
    </fill>
    <fill>
      <patternFill patternType="gray125"/>
    </fill>
    <fill>
      <patternFill patternType="solid">
        <fgColor indexed="44"/>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13"/>
        <bgColor indexed="64"/>
      </patternFill>
    </fill>
    <fill>
      <patternFill patternType="solid">
        <fgColor indexed="27"/>
        <bgColor indexed="64"/>
      </patternFill>
    </fill>
  </fills>
  <borders count="43">
    <border>
      <left/>
      <right/>
      <top/>
      <bottom/>
      <diagonal/>
    </border>
    <border>
      <left style="thick">
        <color indexed="9"/>
      </left>
      <right style="thick">
        <color indexed="9"/>
      </right>
      <top style="thick">
        <color indexed="9"/>
      </top>
      <bottom style="thick">
        <color indexed="9"/>
      </bottom>
      <diagonal/>
    </border>
    <border>
      <left style="thick">
        <color indexed="9"/>
      </left>
      <right style="thick">
        <color indexed="9"/>
      </right>
      <top style="thick">
        <color indexed="9"/>
      </top>
      <bottom/>
      <diagonal/>
    </border>
    <border>
      <left style="thick">
        <color indexed="9"/>
      </left>
      <right style="thick">
        <color indexed="9"/>
      </right>
      <top/>
      <bottom style="thick">
        <color indexed="9"/>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ck">
        <color indexed="9"/>
      </left>
      <right style="thick">
        <color indexed="9"/>
      </right>
      <top style="thick">
        <color indexed="9"/>
      </top>
      <bottom style="thin">
        <color indexed="64"/>
      </bottom>
      <diagonal/>
    </border>
    <border>
      <left style="thick">
        <color indexed="9"/>
      </left>
      <right/>
      <top/>
      <bottom/>
      <diagonal/>
    </border>
    <border>
      <left style="thick">
        <color indexed="9"/>
      </left>
      <right/>
      <top/>
      <bottom style="thin">
        <color indexed="64"/>
      </bottom>
      <diagonal/>
    </border>
    <border>
      <left/>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ck">
        <color indexed="9"/>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thick">
        <color indexed="9"/>
      </left>
      <right/>
      <top style="hair">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diagonal/>
    </border>
    <border>
      <left/>
      <right style="hair">
        <color indexed="64"/>
      </right>
      <top style="hair">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64"/>
      </left>
      <right style="medium">
        <color indexed="64"/>
      </right>
      <top/>
      <bottom style="medium">
        <color indexed="0"/>
      </bottom>
      <diagonal/>
    </border>
    <border>
      <left style="medium">
        <color indexed="0"/>
      </left>
      <right/>
      <top style="medium">
        <color indexed="0"/>
      </top>
      <bottom/>
      <diagonal/>
    </border>
    <border>
      <left/>
      <right style="medium">
        <color indexed="0"/>
      </right>
      <top style="medium">
        <color indexed="0"/>
      </top>
      <bottom/>
      <diagonal/>
    </border>
    <border>
      <left style="medium">
        <color indexed="0"/>
      </left>
      <right style="medium">
        <color indexed="0"/>
      </right>
      <top style="medium">
        <color indexed="0"/>
      </top>
      <bottom/>
      <diagonal/>
    </border>
    <border>
      <left style="medium">
        <color indexed="64"/>
      </left>
      <right style="medium">
        <color indexed="64"/>
      </right>
      <top style="medium">
        <color indexed="0"/>
      </top>
      <bottom style="medium">
        <color indexed="0"/>
      </bottom>
      <diagonal/>
    </border>
    <border>
      <left style="medium">
        <color indexed="0"/>
      </left>
      <right/>
      <top/>
      <bottom/>
      <diagonal/>
    </border>
    <border>
      <left/>
      <right style="medium">
        <color indexed="0"/>
      </right>
      <top/>
      <bottom/>
      <diagonal/>
    </border>
    <border>
      <left style="medium">
        <color indexed="0"/>
      </left>
      <right style="medium">
        <color indexed="0"/>
      </right>
      <top/>
      <bottom style="medium">
        <color indexed="0"/>
      </bottom>
      <diagonal/>
    </border>
    <border>
      <left style="medium">
        <color indexed="64"/>
      </left>
      <right style="medium">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s>
  <cellStyleXfs count="10">
    <xf numFmtId="0" fontId="0" fillId="0" borderId="0"/>
    <xf numFmtId="164" fontId="1" fillId="0" borderId="0" applyFont="0" applyFill="0" applyBorder="0" applyAlignment="0" applyProtection="0"/>
    <xf numFmtId="0" fontId="5" fillId="0" borderId="0"/>
    <xf numFmtId="164" fontId="1" fillId="0" borderId="0" applyFont="0" applyFill="0" applyBorder="0" applyAlignment="0" applyProtection="0"/>
    <xf numFmtId="0" fontId="20" fillId="0" borderId="0"/>
    <xf numFmtId="0" fontId="30" fillId="0" borderId="0"/>
    <xf numFmtId="0" fontId="9" fillId="0" borderId="0"/>
    <xf numFmtId="164" fontId="9" fillId="0" borderId="0" applyFont="0" applyFill="0" applyBorder="0" applyAlignment="0" applyProtection="0"/>
    <xf numFmtId="164" fontId="9" fillId="0" borderId="0" applyFont="0" applyFill="0" applyBorder="0" applyAlignment="0" applyProtection="0"/>
    <xf numFmtId="0" fontId="9" fillId="0" borderId="0"/>
  </cellStyleXfs>
  <cellXfs count="234">
    <xf numFmtId="0" fontId="0" fillId="0" borderId="0" xfId="0"/>
    <xf numFmtId="0" fontId="2" fillId="0" borderId="0" xfId="0" applyFont="1" applyBorder="1"/>
    <xf numFmtId="0" fontId="3" fillId="0" borderId="0" xfId="0" applyFont="1" applyFill="1" applyBorder="1" applyAlignment="1">
      <alignment horizontal="left" vertical="top"/>
    </xf>
    <xf numFmtId="0" fontId="2" fillId="0" borderId="0" xfId="0" applyFont="1" applyBorder="1" applyAlignment="1">
      <alignment vertical="top"/>
    </xf>
    <xf numFmtId="0" fontId="2" fillId="0" borderId="0" xfId="0" applyFont="1" applyFill="1" applyBorder="1" applyAlignment="1">
      <alignment vertical="top"/>
    </xf>
    <xf numFmtId="0" fontId="7" fillId="0" borderId="1" xfId="0" applyFont="1" applyFill="1" applyBorder="1" applyAlignment="1">
      <alignment vertical="top"/>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7" fillId="3" borderId="1" xfId="0" applyFont="1" applyFill="1" applyBorder="1" applyAlignment="1">
      <alignment vertical="top"/>
    </xf>
    <xf numFmtId="0" fontId="7" fillId="3" borderId="1" xfId="0" applyFont="1" applyFill="1" applyBorder="1" applyAlignment="1">
      <alignment vertical="top" wrapText="1"/>
    </xf>
    <xf numFmtId="0" fontId="0" fillId="3" borderId="1" xfId="0" applyFont="1" applyFill="1" applyBorder="1" applyAlignment="1">
      <alignment horizontal="center" vertical="top" wrapText="1"/>
    </xf>
    <xf numFmtId="165" fontId="9" fillId="3" borderId="4" xfId="1" applyNumberFormat="1" applyFont="1" applyFill="1" applyBorder="1" applyAlignment="1">
      <alignment horizontal="right" vertical="top"/>
    </xf>
    <xf numFmtId="0" fontId="7" fillId="3" borderId="5" xfId="0" applyFont="1" applyFill="1" applyBorder="1" applyAlignment="1">
      <alignment horizontal="right" vertical="top" wrapText="1"/>
    </xf>
    <xf numFmtId="0" fontId="2" fillId="4" borderId="0" xfId="0" applyFont="1" applyFill="1" applyBorder="1"/>
    <xf numFmtId="0" fontId="10" fillId="3" borderId="1" xfId="0" applyFont="1" applyFill="1" applyBorder="1" applyAlignment="1">
      <alignment vertical="top" wrapText="1"/>
    </xf>
    <xf numFmtId="0" fontId="0" fillId="3" borderId="1" xfId="0" applyFont="1" applyFill="1" applyBorder="1" applyAlignment="1">
      <alignment horizontal="left" vertical="top" wrapText="1"/>
    </xf>
    <xf numFmtId="165" fontId="9" fillId="3" borderId="6" xfId="1" applyNumberFormat="1" applyFont="1" applyFill="1" applyBorder="1" applyAlignment="1">
      <alignment horizontal="right" vertical="top"/>
    </xf>
    <xf numFmtId="165" fontId="11" fillId="3" borderId="7" xfId="1" applyNumberFormat="1" applyFont="1" applyFill="1" applyBorder="1" applyAlignment="1">
      <alignment horizontal="right" vertical="top"/>
    </xf>
    <xf numFmtId="0" fontId="0" fillId="4" borderId="0" xfId="0" applyFill="1"/>
    <xf numFmtId="0" fontId="0" fillId="3" borderId="1" xfId="0" applyFont="1" applyFill="1" applyBorder="1" applyAlignment="1">
      <alignment vertical="top" wrapText="1"/>
    </xf>
    <xf numFmtId="165" fontId="1" fillId="3" borderId="7" xfId="1" applyNumberFormat="1" applyFont="1" applyFill="1" applyBorder="1" applyAlignment="1">
      <alignment horizontal="right" vertical="top"/>
    </xf>
    <xf numFmtId="165" fontId="12" fillId="3" borderId="4" xfId="1" applyNumberFormat="1" applyFont="1" applyFill="1" applyBorder="1" applyAlignment="1">
      <alignment horizontal="right" vertical="top"/>
    </xf>
    <xf numFmtId="165" fontId="9" fillId="3" borderId="8" xfId="1" applyNumberFormat="1" applyFont="1" applyFill="1" applyBorder="1" applyAlignment="1">
      <alignment horizontal="right" vertical="top"/>
    </xf>
    <xf numFmtId="0" fontId="0" fillId="3" borderId="9" xfId="0" applyFont="1" applyFill="1" applyBorder="1" applyAlignment="1">
      <alignment horizontal="left" vertical="top" wrapText="1"/>
    </xf>
    <xf numFmtId="165" fontId="1" fillId="3" borderId="4" xfId="1" applyNumberFormat="1" applyFont="1" applyFill="1" applyBorder="1" applyAlignment="1">
      <alignment horizontal="right" vertical="top"/>
    </xf>
    <xf numFmtId="165" fontId="14" fillId="3" borderId="7" xfId="1" applyNumberFormat="1" applyFont="1" applyFill="1" applyBorder="1" applyAlignment="1">
      <alignment horizontal="right" vertical="top"/>
    </xf>
    <xf numFmtId="0" fontId="9" fillId="3" borderId="1" xfId="0" applyFont="1" applyFill="1" applyBorder="1" applyAlignment="1">
      <alignment horizontal="left" vertical="top" wrapText="1"/>
    </xf>
    <xf numFmtId="165" fontId="9" fillId="3" borderId="7" xfId="1" applyNumberFormat="1" applyFont="1" applyFill="1" applyBorder="1" applyAlignment="1">
      <alignment horizontal="right" vertical="top"/>
    </xf>
    <xf numFmtId="0" fontId="15" fillId="3" borderId="1" xfId="0" applyFont="1" applyFill="1" applyBorder="1" applyAlignment="1">
      <alignment vertical="top" wrapText="1"/>
    </xf>
    <xf numFmtId="0" fontId="2" fillId="0" borderId="0" xfId="0" applyFont="1" applyFill="1" applyBorder="1"/>
    <xf numFmtId="0" fontId="0" fillId="3" borderId="2" xfId="0" applyFont="1" applyFill="1" applyBorder="1" applyAlignment="1">
      <alignment vertical="top" wrapText="1"/>
    </xf>
    <xf numFmtId="0" fontId="0" fillId="0" borderId="0" xfId="0" applyFill="1"/>
    <xf numFmtId="0" fontId="0" fillId="3" borderId="2" xfId="0" applyFont="1" applyFill="1" applyBorder="1" applyAlignment="1">
      <alignment horizontal="left" vertical="top" wrapText="1"/>
    </xf>
    <xf numFmtId="0" fontId="17" fillId="2" borderId="1" xfId="0" applyFont="1" applyFill="1" applyBorder="1" applyAlignment="1">
      <alignment horizontal="right" vertical="center" wrapText="1"/>
    </xf>
    <xf numFmtId="43" fontId="17" fillId="2" borderId="1" xfId="0" applyNumberFormat="1" applyFont="1" applyFill="1" applyBorder="1" applyAlignment="1">
      <alignment horizontal="right" vertical="center" wrapText="1"/>
    </xf>
    <xf numFmtId="0" fontId="0" fillId="0" borderId="0" xfId="0" applyFont="1" applyBorder="1" applyAlignment="1">
      <alignment vertical="top"/>
    </xf>
    <xf numFmtId="43" fontId="17" fillId="2" borderId="1" xfId="1" applyNumberFormat="1" applyFont="1" applyFill="1" applyBorder="1" applyAlignment="1">
      <alignment horizontal="right" vertical="center" wrapText="1"/>
    </xf>
    <xf numFmtId="0" fontId="0" fillId="0" borderId="0" xfId="0" applyFont="1" applyBorder="1" applyAlignment="1">
      <alignment horizontal="right" vertical="top"/>
    </xf>
    <xf numFmtId="0" fontId="0" fillId="0" borderId="0" xfId="0" applyFont="1" applyFill="1" applyBorder="1" applyAlignment="1">
      <alignment vertical="top"/>
    </xf>
    <xf numFmtId="0" fontId="18" fillId="0" borderId="0" xfId="0" applyFont="1" applyBorder="1" applyAlignment="1">
      <alignment horizontal="left" vertical="top"/>
    </xf>
    <xf numFmtId="0" fontId="2" fillId="0" borderId="0" xfId="0" applyFont="1" applyBorder="1" applyAlignment="1">
      <alignment horizontal="right" vertical="top"/>
    </xf>
    <xf numFmtId="164" fontId="19" fillId="0" borderId="0" xfId="1" applyFont="1" applyBorder="1" applyAlignment="1">
      <alignment horizontal="left" vertical="center" wrapText="1"/>
    </xf>
    <xf numFmtId="164" fontId="19" fillId="0" borderId="0" xfId="3" applyFont="1" applyFill="1" applyBorder="1" applyAlignment="1">
      <alignment horizontal="left" vertical="top"/>
    </xf>
    <xf numFmtId="0" fontId="7" fillId="0" borderId="0" xfId="4" applyFont="1" applyFill="1" applyBorder="1" applyAlignment="1">
      <alignment horizontal="left"/>
    </xf>
    <xf numFmtId="0" fontId="7" fillId="0" borderId="0" xfId="4" quotePrefix="1" applyFont="1" applyFill="1" applyBorder="1" applyAlignment="1">
      <alignment horizontal="left"/>
    </xf>
    <xf numFmtId="0" fontId="9" fillId="0" borderId="0" xfId="4" applyFont="1" applyFill="1" applyBorder="1" applyAlignment="1">
      <alignment horizontal="left"/>
    </xf>
    <xf numFmtId="0" fontId="9" fillId="3" borderId="1" xfId="0" applyFont="1" applyFill="1" applyBorder="1" applyAlignment="1">
      <alignment horizontal="left" vertical="top"/>
    </xf>
    <xf numFmtId="0" fontId="10" fillId="3" borderId="1" xfId="0" applyFont="1" applyFill="1" applyBorder="1" applyAlignment="1">
      <alignment horizontal="right" vertical="top" wrapText="1"/>
    </xf>
    <xf numFmtId="165" fontId="10" fillId="3" borderId="7" xfId="1" applyNumberFormat="1" applyFont="1" applyFill="1" applyBorder="1" applyAlignment="1">
      <alignment horizontal="right" vertical="top"/>
    </xf>
    <xf numFmtId="2" fontId="0" fillId="3" borderId="1" xfId="0" applyNumberFormat="1" applyFont="1" applyFill="1" applyBorder="1" applyAlignment="1">
      <alignment horizontal="left" vertical="top" wrapText="1"/>
    </xf>
    <xf numFmtId="0" fontId="0" fillId="0" borderId="0" xfId="0" applyAlignment="1">
      <alignment horizontal="center"/>
    </xf>
    <xf numFmtId="0" fontId="0" fillId="0" borderId="0" xfId="0" applyAlignment="1">
      <alignment horizontal="left"/>
    </xf>
    <xf numFmtId="0" fontId="0" fillId="3" borderId="3" xfId="0" applyFont="1" applyFill="1" applyBorder="1" applyAlignment="1">
      <alignment horizontal="left" vertical="top" wrapText="1"/>
    </xf>
    <xf numFmtId="165" fontId="1" fillId="3" borderId="13" xfId="1" applyNumberFormat="1" applyFont="1" applyFill="1" applyBorder="1" applyAlignment="1">
      <alignment horizontal="right" vertical="top"/>
    </xf>
    <xf numFmtId="165" fontId="9" fillId="3" borderId="14" xfId="1" applyNumberFormat="1" applyFont="1" applyFill="1" applyBorder="1" applyAlignment="1">
      <alignment horizontal="right" vertical="top"/>
    </xf>
    <xf numFmtId="0" fontId="0" fillId="3" borderId="1" xfId="0" applyFont="1" applyFill="1" applyBorder="1" applyAlignment="1">
      <alignment horizontal="right" vertical="top" wrapText="1"/>
    </xf>
    <xf numFmtId="165" fontId="12" fillId="3" borderId="22" xfId="1" applyNumberFormat="1" applyFont="1" applyFill="1" applyBorder="1" applyAlignment="1">
      <alignment horizontal="right" vertical="top"/>
    </xf>
    <xf numFmtId="165" fontId="9" fillId="3" borderId="23" xfId="1" applyNumberFormat="1" applyFont="1" applyFill="1" applyBorder="1" applyAlignment="1">
      <alignment horizontal="right" vertical="top"/>
    </xf>
    <xf numFmtId="165" fontId="1" fillId="3" borderId="15" xfId="1" applyNumberFormat="1" applyFont="1" applyFill="1" applyBorder="1" applyAlignment="1">
      <alignment horizontal="left" vertical="top"/>
    </xf>
    <xf numFmtId="165" fontId="1" fillId="3" borderId="17" xfId="1" applyNumberFormat="1" applyFont="1" applyFill="1" applyBorder="1" applyAlignment="1">
      <alignment horizontal="left" vertical="top"/>
    </xf>
    <xf numFmtId="165" fontId="1" fillId="3" borderId="0" xfId="1" applyNumberFormat="1" applyFont="1" applyFill="1" applyBorder="1" applyAlignment="1">
      <alignment horizontal="right" vertical="top"/>
    </xf>
    <xf numFmtId="165" fontId="9" fillId="3" borderId="24" xfId="1" applyNumberFormat="1" applyFont="1" applyFill="1" applyBorder="1" applyAlignment="1">
      <alignment horizontal="left" vertical="top"/>
    </xf>
    <xf numFmtId="0" fontId="17" fillId="2" borderId="3" xfId="0" applyFont="1" applyFill="1" applyBorder="1" applyAlignment="1">
      <alignment horizontal="right" vertical="center" wrapText="1"/>
    </xf>
    <xf numFmtId="0" fontId="0" fillId="3" borderId="11" xfId="0" applyFont="1" applyFill="1" applyBorder="1" applyAlignment="1">
      <alignment vertical="top" wrapText="1"/>
    </xf>
    <xf numFmtId="0" fontId="0" fillId="3" borderId="12" xfId="0" applyFont="1" applyFill="1" applyBorder="1" applyAlignment="1">
      <alignment vertical="top" wrapText="1"/>
    </xf>
    <xf numFmtId="0" fontId="0" fillId="3" borderId="25" xfId="0" applyFont="1" applyFill="1" applyBorder="1" applyAlignment="1">
      <alignment vertical="top" wrapText="1"/>
    </xf>
    <xf numFmtId="165" fontId="14" fillId="3" borderId="18" xfId="1" applyNumberFormat="1" applyFont="1" applyFill="1" applyBorder="1" applyAlignment="1">
      <alignment horizontal="right" vertical="top"/>
    </xf>
    <xf numFmtId="165" fontId="12" fillId="3" borderId="10" xfId="1" applyNumberFormat="1" applyFont="1" applyFill="1" applyBorder="1" applyAlignment="1">
      <alignment horizontal="left" vertical="top"/>
    </xf>
    <xf numFmtId="165" fontId="12" fillId="3" borderId="0" xfId="1" applyNumberFormat="1" applyFont="1" applyFill="1" applyBorder="1" applyAlignment="1">
      <alignment horizontal="left" vertical="top"/>
    </xf>
    <xf numFmtId="165" fontId="15" fillId="3" borderId="15" xfId="1" applyNumberFormat="1" applyFont="1" applyFill="1" applyBorder="1" applyAlignment="1">
      <alignment horizontal="center" vertical="top"/>
    </xf>
    <xf numFmtId="165" fontId="15" fillId="3" borderId="17" xfId="1" applyNumberFormat="1" applyFont="1" applyFill="1" applyBorder="1" applyAlignment="1">
      <alignment horizontal="center" vertical="top"/>
    </xf>
    <xf numFmtId="166" fontId="9" fillId="3" borderId="15" xfId="1" applyNumberFormat="1" applyFont="1" applyFill="1" applyBorder="1" applyAlignment="1">
      <alignment vertical="top"/>
    </xf>
    <xf numFmtId="166" fontId="9" fillId="3" borderId="17" xfId="1" applyNumberFormat="1" applyFont="1" applyFill="1" applyBorder="1" applyAlignment="1">
      <alignment vertical="top"/>
    </xf>
    <xf numFmtId="165" fontId="9" fillId="5" borderId="4" xfId="1" applyNumberFormat="1" applyFont="1" applyFill="1" applyBorder="1" applyAlignment="1">
      <alignment horizontal="right" vertical="top"/>
    </xf>
    <xf numFmtId="165" fontId="9" fillId="5" borderId="8" xfId="1" applyNumberFormat="1" applyFont="1" applyFill="1" applyBorder="1" applyAlignment="1">
      <alignment horizontal="right" vertical="top"/>
    </xf>
    <xf numFmtId="165" fontId="1" fillId="5" borderId="7" xfId="1" applyNumberFormat="1" applyFont="1" applyFill="1" applyBorder="1" applyAlignment="1">
      <alignment horizontal="right" vertical="top"/>
    </xf>
    <xf numFmtId="165" fontId="14" fillId="5" borderId="7" xfId="1" applyNumberFormat="1" applyFont="1" applyFill="1" applyBorder="1" applyAlignment="1">
      <alignment horizontal="right" vertical="top"/>
    </xf>
    <xf numFmtId="165" fontId="1" fillId="5" borderId="4" xfId="1" applyNumberFormat="1" applyFont="1" applyFill="1" applyBorder="1" applyAlignment="1">
      <alignment horizontal="right" vertical="top"/>
    </xf>
    <xf numFmtId="165" fontId="9" fillId="5" borderId="7" xfId="1" applyNumberFormat="1" applyFont="1" applyFill="1" applyBorder="1" applyAlignment="1">
      <alignment horizontal="right" vertical="top"/>
    </xf>
    <xf numFmtId="165" fontId="1" fillId="5" borderId="6" xfId="1" applyNumberFormat="1" applyFont="1" applyFill="1" applyBorder="1" applyAlignment="1">
      <alignment horizontal="right" vertical="top"/>
    </xf>
    <xf numFmtId="165" fontId="12" fillId="5" borderId="13" xfId="1" applyNumberFormat="1" applyFont="1" applyFill="1" applyBorder="1" applyAlignment="1">
      <alignment horizontal="right" vertical="top"/>
    </xf>
    <xf numFmtId="165" fontId="9" fillId="5" borderId="14" xfId="1" applyNumberFormat="1" applyFont="1" applyFill="1" applyBorder="1" applyAlignment="1">
      <alignment horizontal="right" vertical="top"/>
    </xf>
    <xf numFmtId="165" fontId="15" fillId="3" borderId="15" xfId="1" applyNumberFormat="1" applyFont="1" applyFill="1" applyBorder="1" applyAlignment="1">
      <alignment horizontal="center" vertical="top"/>
    </xf>
    <xf numFmtId="165" fontId="15" fillId="3" borderId="17" xfId="1" applyNumberFormat="1" applyFont="1" applyFill="1" applyBorder="1" applyAlignment="1">
      <alignment horizontal="center" vertical="top"/>
    </xf>
    <xf numFmtId="164" fontId="9" fillId="3" borderId="4" xfId="1" applyNumberFormat="1" applyFont="1" applyFill="1" applyBorder="1" applyAlignment="1">
      <alignment horizontal="right" vertical="top"/>
    </xf>
    <xf numFmtId="165" fontId="15" fillId="3" borderId="15" xfId="1" applyNumberFormat="1" applyFont="1" applyFill="1" applyBorder="1" applyAlignment="1">
      <alignment horizontal="center" vertical="top"/>
    </xf>
    <xf numFmtId="165" fontId="15" fillId="3" borderId="17" xfId="1" applyNumberFormat="1" applyFont="1" applyFill="1" applyBorder="1" applyAlignment="1">
      <alignment horizontal="center" vertical="top"/>
    </xf>
    <xf numFmtId="0" fontId="15" fillId="3" borderId="2" xfId="0" applyFont="1" applyFill="1" applyBorder="1" applyAlignment="1">
      <alignment vertical="top" wrapText="1"/>
    </xf>
    <xf numFmtId="0" fontId="0" fillId="5" borderId="0" xfId="0" applyFill="1"/>
    <xf numFmtId="0" fontId="0" fillId="5" borderId="0" xfId="0" applyFill="1" applyAlignment="1">
      <alignment wrapText="1"/>
    </xf>
    <xf numFmtId="0" fontId="0" fillId="5" borderId="1" xfId="0" applyFont="1" applyFill="1" applyBorder="1" applyAlignment="1">
      <alignment horizontal="left" vertical="top" wrapText="1"/>
    </xf>
    <xf numFmtId="0" fontId="0" fillId="5" borderId="1" xfId="0" applyFont="1" applyFill="1" applyBorder="1" applyAlignment="1">
      <alignment vertical="top" wrapText="1"/>
    </xf>
    <xf numFmtId="0" fontId="7" fillId="5" borderId="1" xfId="0" applyFont="1" applyFill="1" applyBorder="1" applyAlignment="1">
      <alignment vertical="top"/>
    </xf>
    <xf numFmtId="0" fontId="0" fillId="5" borderId="3" xfId="0" applyFont="1" applyFill="1" applyBorder="1" applyAlignment="1">
      <alignment horizontal="left" vertical="top" wrapText="1"/>
    </xf>
    <xf numFmtId="0" fontId="9" fillId="5" borderId="1" xfId="0" applyFont="1" applyFill="1" applyBorder="1" applyAlignment="1">
      <alignment horizontal="left" vertical="top" wrapText="1"/>
    </xf>
    <xf numFmtId="2" fontId="0" fillId="5" borderId="1" xfId="0" applyNumberFormat="1" applyFont="1" applyFill="1" applyBorder="1" applyAlignment="1">
      <alignment horizontal="left" vertical="top" wrapText="1"/>
    </xf>
    <xf numFmtId="0" fontId="0" fillId="5" borderId="2" xfId="0" applyFont="1" applyFill="1" applyBorder="1" applyAlignment="1">
      <alignment vertical="top" wrapText="1"/>
    </xf>
    <xf numFmtId="165" fontId="14" fillId="5" borderId="18" xfId="1" applyNumberFormat="1" applyFont="1" applyFill="1" applyBorder="1" applyAlignment="1">
      <alignment horizontal="right" vertical="top"/>
    </xf>
    <xf numFmtId="165" fontId="1" fillId="5" borderId="13" xfId="1" applyNumberFormat="1" applyFont="1" applyFill="1" applyBorder="1" applyAlignment="1">
      <alignment horizontal="right" vertical="top"/>
    </xf>
    <xf numFmtId="166" fontId="9" fillId="3" borderId="15" xfId="1" applyNumberFormat="1" applyFont="1" applyFill="1" applyBorder="1" applyAlignment="1">
      <alignment horizontal="right" vertical="top"/>
    </xf>
    <xf numFmtId="165" fontId="15" fillId="3" borderId="15" xfId="1" applyNumberFormat="1" applyFont="1" applyFill="1" applyBorder="1" applyAlignment="1">
      <alignment horizontal="center" vertical="top"/>
    </xf>
    <xf numFmtId="165" fontId="15" fillId="3" borderId="17" xfId="1" applyNumberFormat="1" applyFont="1" applyFill="1" applyBorder="1" applyAlignment="1">
      <alignment horizontal="center" vertical="top"/>
    </xf>
    <xf numFmtId="167" fontId="9" fillId="3" borderId="4" xfId="1" applyNumberFormat="1" applyFont="1" applyFill="1" applyBorder="1" applyAlignment="1">
      <alignment horizontal="right" vertical="top"/>
    </xf>
    <xf numFmtId="165" fontId="9" fillId="3" borderId="15" xfId="1" applyNumberFormat="1" applyFont="1" applyFill="1" applyBorder="1" applyAlignment="1">
      <alignment vertical="top"/>
    </xf>
    <xf numFmtId="165" fontId="9" fillId="3" borderId="17" xfId="1" applyNumberFormat="1" applyFont="1" applyFill="1" applyBorder="1" applyAlignment="1">
      <alignment vertical="top"/>
    </xf>
    <xf numFmtId="165" fontId="9" fillId="3" borderId="15" xfId="1" applyNumberFormat="1" applyFont="1" applyFill="1" applyBorder="1" applyAlignment="1">
      <alignment horizontal="right" vertical="top"/>
    </xf>
    <xf numFmtId="165" fontId="15" fillId="3" borderId="17" xfId="1" applyNumberFormat="1" applyFont="1" applyFill="1" applyBorder="1" applyAlignment="1">
      <alignment vertical="top"/>
    </xf>
    <xf numFmtId="165" fontId="15" fillId="3" borderId="15" xfId="1" applyNumberFormat="1" applyFont="1" applyFill="1" applyBorder="1" applyAlignment="1">
      <alignment horizontal="right" vertical="top"/>
    </xf>
    <xf numFmtId="165" fontId="9" fillId="3" borderId="17" xfId="1" applyNumberFormat="1" applyFont="1" applyFill="1" applyBorder="1" applyAlignment="1">
      <alignment horizontal="right" vertical="top"/>
    </xf>
    <xf numFmtId="165" fontId="12" fillId="3" borderId="21" xfId="1" applyNumberFormat="1" applyFont="1" applyFill="1" applyBorder="1" applyAlignment="1">
      <alignment horizontal="right" vertical="top"/>
    </xf>
    <xf numFmtId="165" fontId="15" fillId="3" borderId="17" xfId="1" applyNumberFormat="1" applyFont="1" applyFill="1" applyBorder="1" applyAlignment="1">
      <alignment horizontal="right" vertical="top"/>
    </xf>
    <xf numFmtId="165" fontId="9" fillId="3" borderId="15" xfId="1" applyNumberFormat="1" applyFont="1" applyFill="1" applyBorder="1" applyAlignment="1">
      <alignment horizontal="right" vertical="top" indent="1"/>
    </xf>
    <xf numFmtId="165" fontId="9" fillId="3" borderId="17" xfId="1" applyNumberFormat="1" applyFont="1" applyFill="1" applyBorder="1" applyAlignment="1">
      <alignment horizontal="right" vertical="top" indent="1"/>
    </xf>
    <xf numFmtId="165" fontId="15" fillId="3" borderId="17" xfId="1" applyNumberFormat="1" applyFont="1" applyFill="1" applyBorder="1" applyAlignment="1">
      <alignment horizontal="left" vertical="top"/>
    </xf>
    <xf numFmtId="165" fontId="12" fillId="3" borderId="21" xfId="1" applyNumberFormat="1" applyFont="1" applyFill="1" applyBorder="1" applyAlignment="1">
      <alignment vertical="top"/>
    </xf>
    <xf numFmtId="43" fontId="9" fillId="3" borderId="15" xfId="1" applyNumberFormat="1" applyFont="1" applyFill="1" applyBorder="1" applyAlignment="1">
      <alignment horizontal="right" vertical="top"/>
    </xf>
    <xf numFmtId="165" fontId="9" fillId="3" borderId="19" xfId="1" applyNumberFormat="1" applyFont="1" applyFill="1" applyBorder="1" applyAlignment="1">
      <alignment vertical="top"/>
    </xf>
    <xf numFmtId="165" fontId="25" fillId="3" borderId="19" xfId="1" applyNumberFormat="1" applyFont="1" applyFill="1" applyBorder="1" applyAlignment="1">
      <alignment vertical="top"/>
    </xf>
    <xf numFmtId="165" fontId="25" fillId="3" borderId="19" xfId="1" applyNumberFormat="1" applyFont="1" applyFill="1" applyBorder="1" applyAlignment="1">
      <alignment horizontal="right" vertical="top"/>
    </xf>
    <xf numFmtId="166" fontId="25" fillId="3" borderId="15" xfId="1" applyNumberFormat="1" applyFont="1" applyFill="1" applyBorder="1" applyAlignment="1">
      <alignment horizontal="right" vertical="top"/>
    </xf>
    <xf numFmtId="165" fontId="9" fillId="3" borderId="19" xfId="1" applyNumberFormat="1" applyFont="1" applyFill="1" applyBorder="1" applyAlignment="1">
      <alignment horizontal="right" vertical="top"/>
    </xf>
    <xf numFmtId="165" fontId="9" fillId="3" borderId="21" xfId="1" applyNumberFormat="1" applyFont="1" applyFill="1" applyBorder="1" applyAlignment="1">
      <alignment horizontal="right" vertical="top"/>
    </xf>
    <xf numFmtId="166" fontId="15" fillId="3" borderId="15" xfId="1" applyNumberFormat="1" applyFont="1" applyFill="1" applyBorder="1" applyAlignment="1">
      <alignment horizontal="right" vertical="top"/>
    </xf>
    <xf numFmtId="166" fontId="15" fillId="3" borderId="17" xfId="1" applyNumberFormat="1" applyFont="1" applyFill="1" applyBorder="1" applyAlignment="1">
      <alignment horizontal="right" vertical="top"/>
    </xf>
    <xf numFmtId="166" fontId="15" fillId="3" borderId="15" xfId="1" applyNumberFormat="1" applyFont="1" applyFill="1" applyBorder="1" applyAlignment="1">
      <alignment horizontal="left" vertical="top"/>
    </xf>
    <xf numFmtId="0" fontId="4" fillId="0" borderId="0" xfId="0" applyFont="1" applyFill="1" applyBorder="1" applyAlignment="1">
      <alignment horizontal="center" vertical="center" wrapText="1"/>
    </xf>
    <xf numFmtId="164" fontId="19" fillId="0" borderId="26" xfId="1" applyFont="1" applyBorder="1" applyAlignment="1">
      <alignment horizontal="left" vertical="center"/>
    </xf>
    <xf numFmtId="164" fontId="26" fillId="0" borderId="29" xfId="1" applyNumberFormat="1" applyFont="1" applyBorder="1" applyAlignment="1">
      <alignment horizontal="center" vertical="center" wrapText="1"/>
    </xf>
    <xf numFmtId="3" fontId="26" fillId="6" borderId="33" xfId="1" applyNumberFormat="1" applyFont="1" applyFill="1" applyBorder="1" applyAlignment="1">
      <alignment horizontal="center" vertical="center" wrapText="1"/>
    </xf>
    <xf numFmtId="3" fontId="26" fillId="6" borderId="37" xfId="1" applyNumberFormat="1" applyFont="1" applyFill="1" applyBorder="1" applyAlignment="1">
      <alignment horizontal="center" vertical="center"/>
    </xf>
    <xf numFmtId="164" fontId="19" fillId="0" borderId="38" xfId="1" applyFont="1" applyBorder="1" applyAlignment="1">
      <alignment horizontal="center" vertical="center"/>
    </xf>
    <xf numFmtId="164" fontId="27" fillId="0" borderId="39" xfId="1" applyFont="1" applyBorder="1"/>
    <xf numFmtId="4" fontId="27" fillId="0" borderId="40" xfId="1" applyNumberFormat="1" applyFont="1" applyBorder="1"/>
    <xf numFmtId="164" fontId="27" fillId="0" borderId="32" xfId="1" applyNumberFormat="1" applyFont="1" applyBorder="1"/>
    <xf numFmtId="164" fontId="19" fillId="0" borderId="0" xfId="1" applyFont="1" applyBorder="1"/>
    <xf numFmtId="4" fontId="19" fillId="0" borderId="41" xfId="1" applyNumberFormat="1" applyFont="1" applyBorder="1"/>
    <xf numFmtId="164" fontId="19" fillId="0" borderId="36" xfId="1" applyNumberFormat="1" applyFont="1" applyBorder="1"/>
    <xf numFmtId="164" fontId="27" fillId="0" borderId="38" xfId="1" applyFont="1" applyBorder="1" applyAlignment="1">
      <alignment horizontal="center" vertical="center"/>
    </xf>
    <xf numFmtId="164" fontId="27" fillId="0" borderId="0" xfId="1" applyFont="1" applyBorder="1"/>
    <xf numFmtId="4" fontId="27" fillId="0" borderId="41" xfId="1" applyNumberFormat="1" applyFont="1" applyBorder="1"/>
    <xf numFmtId="164" fontId="27" fillId="0" borderId="36" xfId="1" applyNumberFormat="1" applyFont="1" applyBorder="1"/>
    <xf numFmtId="164" fontId="26" fillId="0" borderId="0" xfId="1" applyFont="1" applyBorder="1" applyAlignment="1">
      <alignment horizontal="center" vertical="center"/>
    </xf>
    <xf numFmtId="164" fontId="26" fillId="0" borderId="36" xfId="1" applyNumberFormat="1" applyFont="1" applyBorder="1"/>
    <xf numFmtId="164" fontId="27" fillId="0" borderId="0" xfId="1" applyFont="1" applyBorder="1" applyAlignment="1">
      <alignment vertical="center"/>
    </xf>
    <xf numFmtId="4" fontId="26" fillId="0" borderId="41" xfId="1" applyNumberFormat="1" applyFont="1" applyBorder="1"/>
    <xf numFmtId="164" fontId="26" fillId="0" borderId="38" xfId="1" applyFont="1" applyBorder="1" applyAlignment="1">
      <alignment horizontal="center" vertical="center"/>
    </xf>
    <xf numFmtId="164" fontId="28" fillId="0" borderId="0" xfId="1" applyFont="1" applyBorder="1" applyAlignment="1">
      <alignment vertical="center"/>
    </xf>
    <xf numFmtId="164" fontId="26" fillId="0" borderId="0" xfId="1" applyFont="1" applyBorder="1" applyAlignment="1">
      <alignment vertical="center"/>
    </xf>
    <xf numFmtId="164" fontId="27" fillId="0" borderId="0" xfId="1" applyFont="1" applyBorder="1" applyAlignment="1">
      <alignment horizontal="center" vertical="center"/>
    </xf>
    <xf numFmtId="43" fontId="26" fillId="0" borderId="36" xfId="1" applyNumberFormat="1" applyFont="1" applyBorder="1"/>
    <xf numFmtId="164" fontId="27" fillId="0" borderId="0" xfId="1" applyFont="1" applyBorder="1" applyAlignment="1">
      <alignment horizontal="left" vertical="center"/>
    </xf>
    <xf numFmtId="164" fontId="26" fillId="0" borderId="0" xfId="1" applyFont="1" applyBorder="1" applyAlignment="1">
      <alignment horizontal="left" vertical="center"/>
    </xf>
    <xf numFmtId="164" fontId="29" fillId="0" borderId="38" xfId="1" applyFont="1" applyBorder="1"/>
    <xf numFmtId="164" fontId="26" fillId="0" borderId="38" xfId="1" applyFont="1" applyBorder="1" applyAlignment="1">
      <alignment horizontal="left" vertical="center"/>
    </xf>
    <xf numFmtId="164" fontId="19" fillId="0" borderId="0" xfId="1" applyFont="1"/>
    <xf numFmtId="0" fontId="31" fillId="0" borderId="0" xfId="5" applyFont="1" applyBorder="1" applyAlignment="1">
      <alignment vertical="center"/>
    </xf>
    <xf numFmtId="4" fontId="32" fillId="0" borderId="41" xfId="1" applyNumberFormat="1" applyFont="1" applyBorder="1"/>
    <xf numFmtId="164" fontId="33" fillId="0" borderId="42" xfId="1" applyNumberFormat="1" applyFont="1" applyBorder="1"/>
    <xf numFmtId="0" fontId="28" fillId="0" borderId="0" xfId="5" applyFont="1" applyBorder="1" applyAlignment="1">
      <alignment vertical="center"/>
    </xf>
    <xf numFmtId="0" fontId="27" fillId="0" borderId="0" xfId="5" applyFont="1" applyBorder="1" applyAlignment="1">
      <alignment horizontal="left" vertical="center"/>
    </xf>
    <xf numFmtId="0" fontId="26" fillId="0" borderId="0" xfId="5" applyFont="1" applyBorder="1" applyAlignment="1">
      <alignment horizontal="left" vertical="center"/>
    </xf>
    <xf numFmtId="164" fontId="26" fillId="0" borderId="42" xfId="1" applyNumberFormat="1" applyFont="1" applyBorder="1"/>
    <xf numFmtId="164" fontId="33" fillId="0" borderId="38" xfId="1" applyFont="1" applyBorder="1" applyAlignment="1">
      <alignment horizontal="center" vertical="center"/>
    </xf>
    <xf numFmtId="164" fontId="34" fillId="0" borderId="38" xfId="1" applyFont="1" applyBorder="1" applyAlignment="1">
      <alignment horizontal="center" vertical="center"/>
    </xf>
    <xf numFmtId="164" fontId="33" fillId="0" borderId="0" xfId="1" applyFont="1" applyBorder="1" applyAlignment="1">
      <alignment vertical="center"/>
    </xf>
    <xf numFmtId="164" fontId="19" fillId="0" borderId="0" xfId="1" applyFont="1" applyBorder="1" applyAlignment="1">
      <alignment horizontal="left" vertical="center"/>
    </xf>
    <xf numFmtId="164" fontId="35" fillId="0" borderId="38" xfId="1" applyFont="1" applyBorder="1" applyAlignment="1">
      <alignment horizontal="center" vertical="center"/>
    </xf>
    <xf numFmtId="164" fontId="35" fillId="0" borderId="0" xfId="1" applyFont="1" applyBorder="1" applyAlignment="1">
      <alignment vertical="center"/>
    </xf>
    <xf numFmtId="4" fontId="19" fillId="0" borderId="0" xfId="1" applyNumberFormat="1" applyFont="1" applyBorder="1"/>
    <xf numFmtId="164" fontId="19" fillId="0" borderId="0" xfId="1" applyNumberFormat="1" applyFont="1" applyBorder="1"/>
    <xf numFmtId="164" fontId="19" fillId="0" borderId="38" xfId="1" applyFont="1" applyBorder="1"/>
    <xf numFmtId="4" fontId="19" fillId="0" borderId="0" xfId="1" applyNumberFormat="1" applyFont="1"/>
    <xf numFmtId="164" fontId="19" fillId="0" borderId="0" xfId="1" applyNumberFormat="1" applyFont="1"/>
    <xf numFmtId="0" fontId="7" fillId="7" borderId="1" xfId="0" applyFont="1" applyFill="1" applyBorder="1" applyAlignment="1">
      <alignment vertical="top"/>
    </xf>
    <xf numFmtId="0" fontId="7" fillId="7" borderId="1" xfId="0" applyFont="1" applyFill="1" applyBorder="1" applyAlignment="1">
      <alignment vertical="top" wrapText="1"/>
    </xf>
    <xf numFmtId="0" fontId="0" fillId="7" borderId="1" xfId="0" applyFont="1" applyFill="1" applyBorder="1" applyAlignment="1">
      <alignment horizontal="center" vertical="top" wrapText="1"/>
    </xf>
    <xf numFmtId="165" fontId="9" fillId="0" borderId="4" xfId="1" applyNumberFormat="1" applyFont="1" applyFill="1" applyBorder="1" applyAlignment="1">
      <alignment horizontal="right" vertical="top"/>
    </xf>
    <xf numFmtId="0" fontId="7" fillId="0" borderId="5" xfId="0" applyFont="1" applyFill="1" applyBorder="1" applyAlignment="1">
      <alignment horizontal="right" vertical="top" wrapText="1"/>
    </xf>
    <xf numFmtId="0" fontId="0" fillId="7" borderId="1" xfId="0" applyFont="1" applyFill="1" applyBorder="1" applyAlignment="1">
      <alignment horizontal="left" vertical="top" wrapText="1"/>
    </xf>
    <xf numFmtId="165" fontId="36" fillId="0" borderId="7" xfId="1" applyNumberFormat="1" applyFont="1" applyFill="1" applyBorder="1" applyAlignment="1">
      <alignment horizontal="right" vertical="top"/>
    </xf>
    <xf numFmtId="0" fontId="0" fillId="7" borderId="1" xfId="0" applyFont="1" applyFill="1" applyBorder="1" applyAlignment="1">
      <alignment vertical="top" wrapText="1"/>
    </xf>
    <xf numFmtId="165" fontId="1" fillId="4" borderId="7" xfId="1" applyNumberFormat="1" applyFont="1" applyFill="1" applyBorder="1" applyAlignment="1">
      <alignment horizontal="right" vertical="top"/>
    </xf>
    <xf numFmtId="0" fontId="25" fillId="0" borderId="0" xfId="6" applyFont="1" applyFill="1" applyBorder="1" applyAlignment="1">
      <alignment horizontal="left" vertical="center"/>
    </xf>
    <xf numFmtId="0" fontId="25" fillId="0" borderId="0" xfId="6" applyFont="1" applyFill="1" applyBorder="1" applyAlignment="1">
      <alignment horizontal="left" vertical="center" wrapText="1"/>
    </xf>
    <xf numFmtId="0" fontId="15" fillId="5" borderId="1" xfId="0" applyFont="1" applyFill="1" applyBorder="1" applyAlignment="1">
      <alignment vertical="top" wrapText="1"/>
    </xf>
    <xf numFmtId="0" fontId="15" fillId="3" borderId="1" xfId="0" applyFont="1" applyFill="1" applyBorder="1" applyAlignment="1">
      <alignment horizontal="right" vertical="top" wrapText="1"/>
    </xf>
    <xf numFmtId="0" fontId="37" fillId="3" borderId="2" xfId="0" applyFont="1" applyFill="1" applyBorder="1" applyAlignment="1">
      <alignment horizontal="center" vertical="top" wrapText="1"/>
    </xf>
    <xf numFmtId="0" fontId="15" fillId="3" borderId="2" xfId="0" applyFont="1" applyFill="1" applyBorder="1" applyAlignment="1">
      <alignment horizontal="right" vertical="top" wrapText="1"/>
    </xf>
    <xf numFmtId="0" fontId="15" fillId="3" borderId="1" xfId="0" applyFont="1" applyFill="1" applyBorder="1" applyAlignment="1">
      <alignment horizontal="left" vertical="top" wrapText="1"/>
    </xf>
    <xf numFmtId="0" fontId="37" fillId="3" borderId="1" xfId="0" applyFont="1" applyFill="1" applyBorder="1" applyAlignment="1">
      <alignment vertical="top" wrapText="1"/>
    </xf>
    <xf numFmtId="0" fontId="15" fillId="3" borderId="2" xfId="0" applyFont="1" applyFill="1" applyBorder="1" applyAlignment="1">
      <alignment horizontal="left" vertical="top" wrapText="1"/>
    </xf>
    <xf numFmtId="0" fontId="37" fillId="3" borderId="1" xfId="0" applyFont="1" applyFill="1" applyBorder="1" applyAlignment="1">
      <alignment horizontal="center" vertical="top" wrapText="1"/>
    </xf>
    <xf numFmtId="165" fontId="15" fillId="3" borderId="15" xfId="1" applyNumberFormat="1" applyFont="1" applyFill="1" applyBorder="1" applyAlignment="1">
      <alignment horizontal="center" vertical="top"/>
    </xf>
    <xf numFmtId="165" fontId="15" fillId="3" borderId="17" xfId="1" applyNumberFormat="1" applyFont="1" applyFill="1" applyBorder="1" applyAlignment="1">
      <alignment horizontal="center" vertical="top"/>
    </xf>
    <xf numFmtId="169" fontId="0" fillId="3" borderId="1" xfId="0" applyNumberFormat="1" applyFont="1" applyFill="1" applyBorder="1" applyAlignment="1">
      <alignment horizontal="left" vertical="top" wrapText="1"/>
    </xf>
    <xf numFmtId="165" fontId="15" fillId="3" borderId="15" xfId="1" applyNumberFormat="1" applyFont="1" applyFill="1" applyBorder="1" applyAlignment="1">
      <alignment horizontal="center" vertical="top"/>
    </xf>
    <xf numFmtId="165" fontId="15" fillId="3" borderId="17" xfId="1" applyNumberFormat="1" applyFont="1" applyFill="1" applyBorder="1" applyAlignment="1">
      <alignment horizontal="center" vertical="top"/>
    </xf>
    <xf numFmtId="0" fontId="15" fillId="5" borderId="1" xfId="0" applyFont="1" applyFill="1" applyBorder="1" applyAlignment="1">
      <alignment horizontal="left" vertical="top" wrapText="1"/>
    </xf>
    <xf numFmtId="165" fontId="12" fillId="5" borderId="4" xfId="1" applyNumberFormat="1" applyFont="1" applyFill="1" applyBorder="1" applyAlignment="1">
      <alignment horizontal="right" vertical="top"/>
    </xf>
    <xf numFmtId="164" fontId="26" fillId="0" borderId="38" xfId="1" applyFont="1" applyFill="1" applyBorder="1" applyAlignment="1">
      <alignment horizontal="center" vertical="center"/>
    </xf>
    <xf numFmtId="168" fontId="26" fillId="0" borderId="27" xfId="1" applyNumberFormat="1" applyFont="1" applyBorder="1" applyAlignment="1">
      <alignment horizontal="center" vertical="center" wrapText="1"/>
    </xf>
    <xf numFmtId="168" fontId="26" fillId="0" borderId="28" xfId="1" applyNumberFormat="1" applyFont="1" applyBorder="1" applyAlignment="1">
      <alignment horizontal="center" vertical="center" wrapText="1"/>
    </xf>
    <xf numFmtId="164" fontId="26" fillId="6" borderId="30" xfId="1" applyFont="1" applyFill="1" applyBorder="1" applyAlignment="1">
      <alignment horizontal="center" vertical="center" wrapText="1"/>
    </xf>
    <xf numFmtId="164" fontId="26" fillId="6" borderId="34" xfId="1" applyFont="1" applyFill="1" applyBorder="1" applyAlignment="1">
      <alignment horizontal="center" vertical="center" wrapText="1"/>
    </xf>
    <xf numFmtId="164" fontId="26" fillId="6" borderId="31" xfId="1" applyFont="1" applyFill="1" applyBorder="1" applyAlignment="1">
      <alignment horizontal="center" vertical="center" wrapText="1"/>
    </xf>
    <xf numFmtId="164" fontId="26" fillId="6" borderId="32" xfId="1" applyFont="1" applyFill="1" applyBorder="1" applyAlignment="1">
      <alignment horizontal="center" vertical="center" wrapText="1"/>
    </xf>
    <xf numFmtId="164" fontId="26" fillId="6" borderId="35" xfId="1" applyFont="1" applyFill="1" applyBorder="1" applyAlignment="1">
      <alignment horizontal="center" vertical="center" wrapText="1"/>
    </xf>
    <xf numFmtId="164" fontId="26" fillId="6" borderId="36" xfId="1" applyFont="1" applyFill="1" applyBorder="1" applyAlignment="1">
      <alignment horizontal="center" vertical="center" wrapText="1"/>
    </xf>
    <xf numFmtId="0" fontId="3" fillId="0" borderId="0" xfId="0" applyFont="1" applyFill="1" applyBorder="1" applyAlignment="1">
      <alignment horizontal="center" vertical="top"/>
    </xf>
    <xf numFmtId="0" fontId="4" fillId="0" borderId="0" xfId="0" applyFont="1" applyFill="1" applyBorder="1" applyAlignment="1">
      <alignment horizontal="center" vertical="center" wrapText="1"/>
    </xf>
    <xf numFmtId="0" fontId="0" fillId="3" borderId="15" xfId="0" applyFont="1" applyFill="1" applyBorder="1" applyAlignment="1">
      <alignment horizontal="center" vertical="top" wrapText="1"/>
    </xf>
    <xf numFmtId="0" fontId="0" fillId="3" borderId="16" xfId="0" applyFont="1" applyFill="1" applyBorder="1" applyAlignment="1">
      <alignment horizontal="center" vertical="top" wrapText="1"/>
    </xf>
    <xf numFmtId="0" fontId="0" fillId="3" borderId="20" xfId="0" applyFont="1" applyFill="1" applyBorder="1" applyAlignment="1">
      <alignment horizontal="center" vertical="top" wrapText="1"/>
    </xf>
    <xf numFmtId="0" fontId="6" fillId="0" borderId="0" xfId="2" applyFont="1" applyBorder="1" applyAlignment="1">
      <alignment horizontal="center"/>
    </xf>
    <xf numFmtId="0" fontId="0" fillId="3" borderId="11" xfId="0" applyFont="1" applyFill="1" applyBorder="1" applyAlignment="1">
      <alignment horizontal="center" vertical="top" wrapText="1"/>
    </xf>
    <xf numFmtId="0" fontId="0" fillId="3" borderId="12" xfId="0" applyFont="1" applyFill="1" applyBorder="1" applyAlignment="1">
      <alignment horizontal="center" vertical="top" wrapText="1"/>
    </xf>
    <xf numFmtId="0" fontId="0" fillId="3" borderId="25" xfId="0" applyFont="1" applyFill="1" applyBorder="1" applyAlignment="1">
      <alignment horizontal="center" vertical="top" wrapText="1"/>
    </xf>
    <xf numFmtId="165" fontId="12" fillId="3" borderId="15" xfId="1" applyNumberFormat="1" applyFont="1" applyFill="1" applyBorder="1" applyAlignment="1">
      <alignment horizontal="left" vertical="top"/>
    </xf>
    <xf numFmtId="165" fontId="12" fillId="3" borderId="17" xfId="1" applyNumberFormat="1" applyFont="1" applyFill="1" applyBorder="1" applyAlignment="1">
      <alignment horizontal="left" vertical="top"/>
    </xf>
    <xf numFmtId="165" fontId="9" fillId="3" borderId="15" xfId="1" applyNumberFormat="1" applyFont="1" applyFill="1" applyBorder="1" applyAlignment="1">
      <alignment horizontal="center" vertical="top"/>
    </xf>
    <xf numFmtId="165" fontId="9" fillId="3" borderId="17" xfId="1" applyNumberFormat="1" applyFont="1" applyFill="1" applyBorder="1" applyAlignment="1">
      <alignment horizontal="center" vertical="top"/>
    </xf>
    <xf numFmtId="165" fontId="15" fillId="3" borderId="15" xfId="1" applyNumberFormat="1" applyFont="1" applyFill="1" applyBorder="1" applyAlignment="1">
      <alignment horizontal="center" vertical="top"/>
    </xf>
    <xf numFmtId="165" fontId="15" fillId="3" borderId="17" xfId="1" applyNumberFormat="1" applyFont="1" applyFill="1" applyBorder="1" applyAlignment="1">
      <alignment horizontal="center" vertical="top"/>
    </xf>
    <xf numFmtId="165" fontId="9" fillId="3" borderId="16" xfId="1" applyNumberFormat="1" applyFont="1" applyFill="1" applyBorder="1" applyAlignment="1">
      <alignment horizontal="center" vertical="top"/>
    </xf>
    <xf numFmtId="165" fontId="12" fillId="3" borderId="19" xfId="1" applyNumberFormat="1" applyFont="1" applyFill="1" applyBorder="1" applyAlignment="1">
      <alignment horizontal="left" vertical="top"/>
    </xf>
    <xf numFmtId="165" fontId="12" fillId="3" borderId="21" xfId="1" applyNumberFormat="1" applyFont="1" applyFill="1" applyBorder="1" applyAlignment="1">
      <alignment horizontal="left" vertical="top"/>
    </xf>
    <xf numFmtId="0" fontId="37" fillId="5" borderId="10" xfId="0" applyFont="1" applyFill="1" applyBorder="1" applyAlignment="1">
      <alignment horizontal="left" vertical="top" wrapText="1"/>
    </xf>
    <xf numFmtId="0" fontId="37" fillId="5" borderId="0" xfId="0" applyFont="1" applyFill="1" applyBorder="1" applyAlignment="1">
      <alignment horizontal="left" vertical="top" wrapText="1"/>
    </xf>
    <xf numFmtId="0" fontId="37" fillId="5" borderId="24" xfId="0" applyFont="1" applyFill="1" applyBorder="1" applyAlignment="1">
      <alignment horizontal="left" vertical="top" wrapText="1"/>
    </xf>
    <xf numFmtId="0" fontId="15" fillId="5" borderId="0" xfId="0" applyFont="1" applyFill="1" applyBorder="1" applyAlignment="1">
      <alignment horizontal="left" vertical="top" wrapText="1"/>
    </xf>
    <xf numFmtId="0" fontId="15" fillId="5" borderId="24" xfId="0" applyFont="1" applyFill="1" applyBorder="1" applyAlignment="1">
      <alignment horizontal="left" vertical="top" wrapText="1"/>
    </xf>
    <xf numFmtId="0" fontId="37" fillId="5" borderId="10" xfId="0" applyFont="1" applyFill="1" applyBorder="1" applyAlignment="1">
      <alignment vertical="top" wrapText="1"/>
    </xf>
    <xf numFmtId="0" fontId="37" fillId="5" borderId="0" xfId="0" applyFont="1" applyFill="1" applyBorder="1" applyAlignment="1">
      <alignment vertical="top" wrapText="1"/>
    </xf>
    <xf numFmtId="0" fontId="37" fillId="5" borderId="24" xfId="0" applyFont="1" applyFill="1" applyBorder="1" applyAlignment="1">
      <alignment vertical="top" wrapText="1"/>
    </xf>
  </cellXfs>
  <cellStyles count="10">
    <cellStyle name="Comma" xfId="1" builtinId="3"/>
    <cellStyle name="Comma 2" xfId="7" xr:uid="{00000000-0005-0000-0000-000001000000}"/>
    <cellStyle name="Comma 3 6" xfId="5" xr:uid="{00000000-0005-0000-0000-000002000000}"/>
    <cellStyle name="Comma 7" xfId="8" xr:uid="{00000000-0005-0000-0000-000003000000}"/>
    <cellStyle name="Comma 8 2" xfId="3" xr:uid="{00000000-0005-0000-0000-000004000000}"/>
    <cellStyle name="Normal" xfId="0" builtinId="0"/>
    <cellStyle name="Normal 10" xfId="2" xr:uid="{00000000-0005-0000-0000-000006000000}"/>
    <cellStyle name="Normal 2" xfId="9" xr:uid="{00000000-0005-0000-0000-000007000000}"/>
    <cellStyle name="Normal 2 3" xfId="6" xr:uid="{00000000-0005-0000-0000-000008000000}"/>
    <cellStyle name="Normal_TBILL6 2" xfId="4"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UNICEF/Copy%20of%20Meheba%20Borehole%20Schemes%20BOQ%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nd Total Summary"/>
      <sheetName val="P&amp;G_Meheba_P&amp;G"/>
      <sheetName val="A_Shilenda"/>
      <sheetName val="B_Meheba_Primary Sch"/>
      <sheetName val="C_Meheba A RHC"/>
      <sheetName val="D_Meheba Inter B Day"/>
      <sheetName val="E_Meheba C Primary Sch"/>
      <sheetName val="F_Meheba D Basic Sch"/>
      <sheetName val="G_Meheba Kananga Primary Sch"/>
      <sheetName val="H_Meheba Kayonge Basic Sch"/>
      <sheetName val="I-Meheba Boarding Sch"/>
      <sheetName val="J-Meheba B Inter Primary Sch"/>
      <sheetName val="K-Lumwana D Hospital"/>
      <sheetName val="L-Meheba F Primary Sch"/>
      <sheetName val="M-Kananga (RHC)"/>
      <sheetName val="N-Meheba B (RHC)"/>
      <sheetName val="O-Meheba D (RHC)"/>
      <sheetName val="P-Transit Centre(TC 36)"/>
    </sheetNames>
    <sheetDataSet>
      <sheetData sheetId="0" refreshError="1"/>
      <sheetData sheetId="1" refreshError="1">
        <row r="7">
          <cell r="B7" t="str">
            <v xml:space="preserve">Bill No.P&amp;G: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D92"/>
  <sheetViews>
    <sheetView view="pageBreakPreview" topLeftCell="A13" zoomScaleNormal="100" zoomScaleSheetLayoutView="100" workbookViewId="0">
      <selection activeCell="A46" sqref="A46"/>
    </sheetView>
  </sheetViews>
  <sheetFormatPr defaultRowHeight="15"/>
  <cols>
    <col min="1" max="1" width="18.85546875" style="170" customWidth="1"/>
    <col min="2" max="2" width="58.28515625" style="154" customWidth="1"/>
    <col min="3" max="3" width="25.28515625" style="171" customWidth="1"/>
    <col min="4" max="4" width="25.7109375" style="172" customWidth="1"/>
    <col min="257" max="257" width="18.85546875" customWidth="1"/>
    <col min="258" max="258" width="58.28515625" customWidth="1"/>
    <col min="259" max="259" width="25.28515625" customWidth="1"/>
    <col min="260" max="260" width="25.7109375" customWidth="1"/>
    <col min="513" max="513" width="18.85546875" customWidth="1"/>
    <col min="514" max="514" width="58.28515625" customWidth="1"/>
    <col min="515" max="515" width="25.28515625" customWidth="1"/>
    <col min="516" max="516" width="25.7109375" customWidth="1"/>
    <col min="769" max="769" width="18.85546875" customWidth="1"/>
    <col min="770" max="770" width="58.28515625" customWidth="1"/>
    <col min="771" max="771" width="25.28515625" customWidth="1"/>
    <col min="772" max="772" width="25.7109375" customWidth="1"/>
    <col min="1025" max="1025" width="18.85546875" customWidth="1"/>
    <col min="1026" max="1026" width="58.28515625" customWidth="1"/>
    <col min="1027" max="1027" width="25.28515625" customWidth="1"/>
    <col min="1028" max="1028" width="25.7109375" customWidth="1"/>
    <col min="1281" max="1281" width="18.85546875" customWidth="1"/>
    <col min="1282" max="1282" width="58.28515625" customWidth="1"/>
    <col min="1283" max="1283" width="25.28515625" customWidth="1"/>
    <col min="1284" max="1284" width="25.7109375" customWidth="1"/>
    <col min="1537" max="1537" width="18.85546875" customWidth="1"/>
    <col min="1538" max="1538" width="58.28515625" customWidth="1"/>
    <col min="1539" max="1539" width="25.28515625" customWidth="1"/>
    <col min="1540" max="1540" width="25.7109375" customWidth="1"/>
    <col min="1793" max="1793" width="18.85546875" customWidth="1"/>
    <col min="1794" max="1794" width="58.28515625" customWidth="1"/>
    <col min="1795" max="1795" width="25.28515625" customWidth="1"/>
    <col min="1796" max="1796" width="25.7109375" customWidth="1"/>
    <col min="2049" max="2049" width="18.85546875" customWidth="1"/>
    <col min="2050" max="2050" width="58.28515625" customWidth="1"/>
    <col min="2051" max="2051" width="25.28515625" customWidth="1"/>
    <col min="2052" max="2052" width="25.7109375" customWidth="1"/>
    <col min="2305" max="2305" width="18.85546875" customWidth="1"/>
    <col min="2306" max="2306" width="58.28515625" customWidth="1"/>
    <col min="2307" max="2307" width="25.28515625" customWidth="1"/>
    <col min="2308" max="2308" width="25.7109375" customWidth="1"/>
    <col min="2561" max="2561" width="18.85546875" customWidth="1"/>
    <col min="2562" max="2562" width="58.28515625" customWidth="1"/>
    <col min="2563" max="2563" width="25.28515625" customWidth="1"/>
    <col min="2564" max="2564" width="25.7109375" customWidth="1"/>
    <col min="2817" max="2817" width="18.85546875" customWidth="1"/>
    <col min="2818" max="2818" width="58.28515625" customWidth="1"/>
    <col min="2819" max="2819" width="25.28515625" customWidth="1"/>
    <col min="2820" max="2820" width="25.7109375" customWidth="1"/>
    <col min="3073" max="3073" width="18.85546875" customWidth="1"/>
    <col min="3074" max="3074" width="58.28515625" customWidth="1"/>
    <col min="3075" max="3075" width="25.28515625" customWidth="1"/>
    <col min="3076" max="3076" width="25.7109375" customWidth="1"/>
    <col min="3329" max="3329" width="18.85546875" customWidth="1"/>
    <col min="3330" max="3330" width="58.28515625" customWidth="1"/>
    <col min="3331" max="3331" width="25.28515625" customWidth="1"/>
    <col min="3332" max="3332" width="25.7109375" customWidth="1"/>
    <col min="3585" max="3585" width="18.85546875" customWidth="1"/>
    <col min="3586" max="3586" width="58.28515625" customWidth="1"/>
    <col min="3587" max="3587" width="25.28515625" customWidth="1"/>
    <col min="3588" max="3588" width="25.7109375" customWidth="1"/>
    <col min="3841" max="3841" width="18.85546875" customWidth="1"/>
    <col min="3842" max="3842" width="58.28515625" customWidth="1"/>
    <col min="3843" max="3843" width="25.28515625" customWidth="1"/>
    <col min="3844" max="3844" width="25.7109375" customWidth="1"/>
    <col min="4097" max="4097" width="18.85546875" customWidth="1"/>
    <col min="4098" max="4098" width="58.28515625" customWidth="1"/>
    <col min="4099" max="4099" width="25.28515625" customWidth="1"/>
    <col min="4100" max="4100" width="25.7109375" customWidth="1"/>
    <col min="4353" max="4353" width="18.85546875" customWidth="1"/>
    <col min="4354" max="4354" width="58.28515625" customWidth="1"/>
    <col min="4355" max="4355" width="25.28515625" customWidth="1"/>
    <col min="4356" max="4356" width="25.7109375" customWidth="1"/>
    <col min="4609" max="4609" width="18.85546875" customWidth="1"/>
    <col min="4610" max="4610" width="58.28515625" customWidth="1"/>
    <col min="4611" max="4611" width="25.28515625" customWidth="1"/>
    <col min="4612" max="4612" width="25.7109375" customWidth="1"/>
    <col min="4865" max="4865" width="18.85546875" customWidth="1"/>
    <col min="4866" max="4866" width="58.28515625" customWidth="1"/>
    <col min="4867" max="4867" width="25.28515625" customWidth="1"/>
    <col min="4868" max="4868" width="25.7109375" customWidth="1"/>
    <col min="5121" max="5121" width="18.85546875" customWidth="1"/>
    <col min="5122" max="5122" width="58.28515625" customWidth="1"/>
    <col min="5123" max="5123" width="25.28515625" customWidth="1"/>
    <col min="5124" max="5124" width="25.7109375" customWidth="1"/>
    <col min="5377" max="5377" width="18.85546875" customWidth="1"/>
    <col min="5378" max="5378" width="58.28515625" customWidth="1"/>
    <col min="5379" max="5379" width="25.28515625" customWidth="1"/>
    <col min="5380" max="5380" width="25.7109375" customWidth="1"/>
    <col min="5633" max="5633" width="18.85546875" customWidth="1"/>
    <col min="5634" max="5634" width="58.28515625" customWidth="1"/>
    <col min="5635" max="5635" width="25.28515625" customWidth="1"/>
    <col min="5636" max="5636" width="25.7109375" customWidth="1"/>
    <col min="5889" max="5889" width="18.85546875" customWidth="1"/>
    <col min="5890" max="5890" width="58.28515625" customWidth="1"/>
    <col min="5891" max="5891" width="25.28515625" customWidth="1"/>
    <col min="5892" max="5892" width="25.7109375" customWidth="1"/>
    <col min="6145" max="6145" width="18.85546875" customWidth="1"/>
    <col min="6146" max="6146" width="58.28515625" customWidth="1"/>
    <col min="6147" max="6147" width="25.28515625" customWidth="1"/>
    <col min="6148" max="6148" width="25.7109375" customWidth="1"/>
    <col min="6401" max="6401" width="18.85546875" customWidth="1"/>
    <col min="6402" max="6402" width="58.28515625" customWidth="1"/>
    <col min="6403" max="6403" width="25.28515625" customWidth="1"/>
    <col min="6404" max="6404" width="25.7109375" customWidth="1"/>
    <col min="6657" max="6657" width="18.85546875" customWidth="1"/>
    <col min="6658" max="6658" width="58.28515625" customWidth="1"/>
    <col min="6659" max="6659" width="25.28515625" customWidth="1"/>
    <col min="6660" max="6660" width="25.7109375" customWidth="1"/>
    <col min="6913" max="6913" width="18.85546875" customWidth="1"/>
    <col min="6914" max="6914" width="58.28515625" customWidth="1"/>
    <col min="6915" max="6915" width="25.28515625" customWidth="1"/>
    <col min="6916" max="6916" width="25.7109375" customWidth="1"/>
    <col min="7169" max="7169" width="18.85546875" customWidth="1"/>
    <col min="7170" max="7170" width="58.28515625" customWidth="1"/>
    <col min="7171" max="7171" width="25.28515625" customWidth="1"/>
    <col min="7172" max="7172" width="25.7109375" customWidth="1"/>
    <col min="7425" max="7425" width="18.85546875" customWidth="1"/>
    <col min="7426" max="7426" width="58.28515625" customWidth="1"/>
    <col min="7427" max="7427" width="25.28515625" customWidth="1"/>
    <col min="7428" max="7428" width="25.7109375" customWidth="1"/>
    <col min="7681" max="7681" width="18.85546875" customWidth="1"/>
    <col min="7682" max="7682" width="58.28515625" customWidth="1"/>
    <col min="7683" max="7683" width="25.28515625" customWidth="1"/>
    <col min="7684" max="7684" width="25.7109375" customWidth="1"/>
    <col min="7937" max="7937" width="18.85546875" customWidth="1"/>
    <col min="7938" max="7938" width="58.28515625" customWidth="1"/>
    <col min="7939" max="7939" width="25.28515625" customWidth="1"/>
    <col min="7940" max="7940" width="25.7109375" customWidth="1"/>
    <col min="8193" max="8193" width="18.85546875" customWidth="1"/>
    <col min="8194" max="8194" width="58.28515625" customWidth="1"/>
    <col min="8195" max="8195" width="25.28515625" customWidth="1"/>
    <col min="8196" max="8196" width="25.7109375" customWidth="1"/>
    <col min="8449" max="8449" width="18.85546875" customWidth="1"/>
    <col min="8450" max="8450" width="58.28515625" customWidth="1"/>
    <col min="8451" max="8451" width="25.28515625" customWidth="1"/>
    <col min="8452" max="8452" width="25.7109375" customWidth="1"/>
    <col min="8705" max="8705" width="18.85546875" customWidth="1"/>
    <col min="8706" max="8706" width="58.28515625" customWidth="1"/>
    <col min="8707" max="8707" width="25.28515625" customWidth="1"/>
    <col min="8708" max="8708" width="25.7109375" customWidth="1"/>
    <col min="8961" max="8961" width="18.85546875" customWidth="1"/>
    <col min="8962" max="8962" width="58.28515625" customWidth="1"/>
    <col min="8963" max="8963" width="25.28515625" customWidth="1"/>
    <col min="8964" max="8964" width="25.7109375" customWidth="1"/>
    <col min="9217" max="9217" width="18.85546875" customWidth="1"/>
    <col min="9218" max="9218" width="58.28515625" customWidth="1"/>
    <col min="9219" max="9219" width="25.28515625" customWidth="1"/>
    <col min="9220" max="9220" width="25.7109375" customWidth="1"/>
    <col min="9473" max="9473" width="18.85546875" customWidth="1"/>
    <col min="9474" max="9474" width="58.28515625" customWidth="1"/>
    <col min="9475" max="9475" width="25.28515625" customWidth="1"/>
    <col min="9476" max="9476" width="25.7109375" customWidth="1"/>
    <col min="9729" max="9729" width="18.85546875" customWidth="1"/>
    <col min="9730" max="9730" width="58.28515625" customWidth="1"/>
    <col min="9731" max="9731" width="25.28515625" customWidth="1"/>
    <col min="9732" max="9732" width="25.7109375" customWidth="1"/>
    <col min="9985" max="9985" width="18.85546875" customWidth="1"/>
    <col min="9986" max="9986" width="58.28515625" customWidth="1"/>
    <col min="9987" max="9987" width="25.28515625" customWidth="1"/>
    <col min="9988" max="9988" width="25.7109375" customWidth="1"/>
    <col min="10241" max="10241" width="18.85546875" customWidth="1"/>
    <col min="10242" max="10242" width="58.28515625" customWidth="1"/>
    <col min="10243" max="10243" width="25.28515625" customWidth="1"/>
    <col min="10244" max="10244" width="25.7109375" customWidth="1"/>
    <col min="10497" max="10497" width="18.85546875" customWidth="1"/>
    <col min="10498" max="10498" width="58.28515625" customWidth="1"/>
    <col min="10499" max="10499" width="25.28515625" customWidth="1"/>
    <col min="10500" max="10500" width="25.7109375" customWidth="1"/>
    <col min="10753" max="10753" width="18.85546875" customWidth="1"/>
    <col min="10754" max="10754" width="58.28515625" customWidth="1"/>
    <col min="10755" max="10755" width="25.28515625" customWidth="1"/>
    <col min="10756" max="10756" width="25.7109375" customWidth="1"/>
    <col min="11009" max="11009" width="18.85546875" customWidth="1"/>
    <col min="11010" max="11010" width="58.28515625" customWidth="1"/>
    <col min="11011" max="11011" width="25.28515625" customWidth="1"/>
    <col min="11012" max="11012" width="25.7109375" customWidth="1"/>
    <col min="11265" max="11265" width="18.85546875" customWidth="1"/>
    <col min="11266" max="11266" width="58.28515625" customWidth="1"/>
    <col min="11267" max="11267" width="25.28515625" customWidth="1"/>
    <col min="11268" max="11268" width="25.7109375" customWidth="1"/>
    <col min="11521" max="11521" width="18.85546875" customWidth="1"/>
    <col min="11522" max="11522" width="58.28515625" customWidth="1"/>
    <col min="11523" max="11523" width="25.28515625" customWidth="1"/>
    <col min="11524" max="11524" width="25.7109375" customWidth="1"/>
    <col min="11777" max="11777" width="18.85546875" customWidth="1"/>
    <col min="11778" max="11778" width="58.28515625" customWidth="1"/>
    <col min="11779" max="11779" width="25.28515625" customWidth="1"/>
    <col min="11780" max="11780" width="25.7109375" customWidth="1"/>
    <col min="12033" max="12033" width="18.85546875" customWidth="1"/>
    <col min="12034" max="12034" width="58.28515625" customWidth="1"/>
    <col min="12035" max="12035" width="25.28515625" customWidth="1"/>
    <col min="12036" max="12036" width="25.7109375" customWidth="1"/>
    <col min="12289" max="12289" width="18.85546875" customWidth="1"/>
    <col min="12290" max="12290" width="58.28515625" customWidth="1"/>
    <col min="12291" max="12291" width="25.28515625" customWidth="1"/>
    <col min="12292" max="12292" width="25.7109375" customWidth="1"/>
    <col min="12545" max="12545" width="18.85546875" customWidth="1"/>
    <col min="12546" max="12546" width="58.28515625" customWidth="1"/>
    <col min="12547" max="12547" width="25.28515625" customWidth="1"/>
    <col min="12548" max="12548" width="25.7109375" customWidth="1"/>
    <col min="12801" max="12801" width="18.85546875" customWidth="1"/>
    <col min="12802" max="12802" width="58.28515625" customWidth="1"/>
    <col min="12803" max="12803" width="25.28515625" customWidth="1"/>
    <col min="12804" max="12804" width="25.7109375" customWidth="1"/>
    <col min="13057" max="13057" width="18.85546875" customWidth="1"/>
    <col min="13058" max="13058" width="58.28515625" customWidth="1"/>
    <col min="13059" max="13059" width="25.28515625" customWidth="1"/>
    <col min="13060" max="13060" width="25.7109375" customWidth="1"/>
    <col min="13313" max="13313" width="18.85546875" customWidth="1"/>
    <col min="13314" max="13314" width="58.28515625" customWidth="1"/>
    <col min="13315" max="13315" width="25.28515625" customWidth="1"/>
    <col min="13316" max="13316" width="25.7109375" customWidth="1"/>
    <col min="13569" max="13569" width="18.85546875" customWidth="1"/>
    <col min="13570" max="13570" width="58.28515625" customWidth="1"/>
    <col min="13571" max="13571" width="25.28515625" customWidth="1"/>
    <col min="13572" max="13572" width="25.7109375" customWidth="1"/>
    <col min="13825" max="13825" width="18.85546875" customWidth="1"/>
    <col min="13826" max="13826" width="58.28515625" customWidth="1"/>
    <col min="13827" max="13827" width="25.28515625" customWidth="1"/>
    <col min="13828" max="13828" width="25.7109375" customWidth="1"/>
    <col min="14081" max="14081" width="18.85546875" customWidth="1"/>
    <col min="14082" max="14082" width="58.28515625" customWidth="1"/>
    <col min="14083" max="14083" width="25.28515625" customWidth="1"/>
    <col min="14084" max="14084" width="25.7109375" customWidth="1"/>
    <col min="14337" max="14337" width="18.85546875" customWidth="1"/>
    <col min="14338" max="14338" width="58.28515625" customWidth="1"/>
    <col min="14339" max="14339" width="25.28515625" customWidth="1"/>
    <col min="14340" max="14340" width="25.7109375" customWidth="1"/>
    <col min="14593" max="14593" width="18.85546875" customWidth="1"/>
    <col min="14594" max="14594" width="58.28515625" customWidth="1"/>
    <col min="14595" max="14595" width="25.28515625" customWidth="1"/>
    <col min="14596" max="14596" width="25.7109375" customWidth="1"/>
    <col min="14849" max="14849" width="18.85546875" customWidth="1"/>
    <col min="14850" max="14850" width="58.28515625" customWidth="1"/>
    <col min="14851" max="14851" width="25.28515625" customWidth="1"/>
    <col min="14852" max="14852" width="25.7109375" customWidth="1"/>
    <col min="15105" max="15105" width="18.85546875" customWidth="1"/>
    <col min="15106" max="15106" width="58.28515625" customWidth="1"/>
    <col min="15107" max="15107" width="25.28515625" customWidth="1"/>
    <col min="15108" max="15108" width="25.7109375" customWidth="1"/>
    <col min="15361" max="15361" width="18.85546875" customWidth="1"/>
    <col min="15362" max="15362" width="58.28515625" customWidth="1"/>
    <col min="15363" max="15363" width="25.28515625" customWidth="1"/>
    <col min="15364" max="15364" width="25.7109375" customWidth="1"/>
    <col min="15617" max="15617" width="18.85546875" customWidth="1"/>
    <col min="15618" max="15618" width="58.28515625" customWidth="1"/>
    <col min="15619" max="15619" width="25.28515625" customWidth="1"/>
    <col min="15620" max="15620" width="25.7109375" customWidth="1"/>
    <col min="15873" max="15873" width="18.85546875" customWidth="1"/>
    <col min="15874" max="15874" width="58.28515625" customWidth="1"/>
    <col min="15875" max="15875" width="25.28515625" customWidth="1"/>
    <col min="15876" max="15876" width="25.7109375" customWidth="1"/>
    <col min="16129" max="16129" width="18.85546875" customWidth="1"/>
    <col min="16130" max="16130" width="58.28515625" customWidth="1"/>
    <col min="16131" max="16131" width="25.28515625" customWidth="1"/>
    <col min="16132" max="16132" width="25.7109375" customWidth="1"/>
  </cols>
  <sheetData>
    <row r="1" spans="1:4" ht="15.75" customHeight="1" thickBot="1">
      <c r="A1" s="126"/>
      <c r="B1" s="200" t="s">
        <v>192</v>
      </c>
      <c r="C1" s="201"/>
      <c r="D1" s="127" t="s">
        <v>151</v>
      </c>
    </row>
    <row r="2" spans="1:4" ht="15.75" thickBot="1">
      <c r="A2" s="202" t="s">
        <v>152</v>
      </c>
      <c r="B2" s="204" t="s">
        <v>153</v>
      </c>
      <c r="C2" s="205"/>
      <c r="D2" s="128" t="s">
        <v>154</v>
      </c>
    </row>
    <row r="3" spans="1:4" ht="15.75" thickBot="1">
      <c r="A3" s="203"/>
      <c r="B3" s="206"/>
      <c r="C3" s="207"/>
      <c r="D3" s="129" t="s">
        <v>155</v>
      </c>
    </row>
    <row r="4" spans="1:4">
      <c r="A4" s="130"/>
      <c r="B4" s="131"/>
      <c r="C4" s="132"/>
      <c r="D4" s="133"/>
    </row>
    <row r="5" spans="1:4">
      <c r="A5" s="130"/>
      <c r="B5" s="134"/>
      <c r="C5" s="135"/>
      <c r="D5" s="136"/>
    </row>
    <row r="6" spans="1:4">
      <c r="A6" s="137"/>
      <c r="B6" s="138"/>
      <c r="C6" s="139"/>
      <c r="D6" s="140"/>
    </row>
    <row r="7" spans="1:4">
      <c r="A7" s="137"/>
      <c r="B7" s="141" t="s">
        <v>267</v>
      </c>
      <c r="C7" s="139"/>
      <c r="D7" s="140"/>
    </row>
    <row r="8" spans="1:4">
      <c r="A8" s="137"/>
      <c r="B8" s="138"/>
      <c r="C8" s="139"/>
      <c r="D8" s="140"/>
    </row>
    <row r="9" spans="1:4">
      <c r="A9" s="137"/>
      <c r="B9" s="138"/>
      <c r="C9" s="139"/>
      <c r="D9" s="142"/>
    </row>
    <row r="10" spans="1:4">
      <c r="A10" s="137"/>
      <c r="B10" s="141" t="s">
        <v>156</v>
      </c>
      <c r="C10" s="139"/>
      <c r="D10" s="142"/>
    </row>
    <row r="11" spans="1:4">
      <c r="A11" s="137"/>
      <c r="B11" s="143"/>
      <c r="C11" s="144"/>
      <c r="D11" s="142"/>
    </row>
    <row r="12" spans="1:4">
      <c r="A12" s="145" t="str">
        <f>'[1]P&amp;G_Meheba_P&amp;G'!B7</f>
        <v xml:space="preserve">Bill No.P&amp;G: </v>
      </c>
      <c r="B12" s="146" t="s">
        <v>286</v>
      </c>
      <c r="C12" s="144"/>
      <c r="D12" s="142">
        <f>'P&amp;Gs'!G20</f>
        <v>220000</v>
      </c>
    </row>
    <row r="13" spans="1:4">
      <c r="A13" s="145"/>
      <c r="B13" s="146"/>
      <c r="C13" s="144"/>
      <c r="D13" s="142"/>
    </row>
    <row r="14" spans="1:4">
      <c r="A14" s="145" t="str">
        <f>'Ntoto Primary'!B6</f>
        <v xml:space="preserve">Bill No. SCH1: </v>
      </c>
      <c r="B14" s="147" t="str">
        <f>'Ntoto Primary'!B5:G5</f>
        <v>Mantapala Ntoto Primary School</v>
      </c>
      <c r="C14" s="144"/>
      <c r="D14" s="142">
        <f>'Ntoto Primary'!G70+'Ntoto Primary'!G155</f>
        <v>0</v>
      </c>
    </row>
    <row r="15" spans="1:4">
      <c r="A15" s="145"/>
      <c r="B15" s="148"/>
      <c r="C15" s="139"/>
      <c r="D15" s="140"/>
    </row>
    <row r="16" spans="1:4">
      <c r="A16" s="145" t="str">
        <f>'Kafutuma Primary'!B6</f>
        <v xml:space="preserve">Bill No. SCH2: </v>
      </c>
      <c r="B16" s="147" t="str">
        <f>'Kafutuma Primary'!B5:G5</f>
        <v>Kafutuma Primary</v>
      </c>
      <c r="C16" s="139"/>
      <c r="D16" s="149">
        <f>'Kafutuma Primary'!G69+'Kafutuma Primary'!G155</f>
        <v>0</v>
      </c>
    </row>
    <row r="17" spans="1:4">
      <c r="A17" s="145"/>
      <c r="B17" s="150"/>
      <c r="C17" s="139"/>
      <c r="D17" s="140"/>
    </row>
    <row r="18" spans="1:4">
      <c r="A18" s="145" t="str">
        <f>'Kampampi Primary'!B6</f>
        <v xml:space="preserve">Bill No. SCH3: </v>
      </c>
      <c r="B18" s="147" t="str">
        <f>'Kampampi Primary'!B5:G5</f>
        <v>Kampampi Primary School</v>
      </c>
      <c r="C18" s="144"/>
      <c r="D18" s="142">
        <f>'Kampampi Primary'!G71+'Kampampi Primary'!G157</f>
        <v>0</v>
      </c>
    </row>
    <row r="19" spans="1:4">
      <c r="A19" s="145"/>
      <c r="B19" s="150"/>
      <c r="C19" s="139"/>
      <c r="D19" s="142"/>
    </row>
    <row r="20" spans="1:4">
      <c r="A20" s="145" t="str">
        <f>'Kashikishi Primary'!B6</f>
        <v xml:space="preserve">Bill No. SCH4: </v>
      </c>
      <c r="B20" s="147" t="str">
        <f>'Kashikishi Primary'!B5:G5</f>
        <v>Kashikishi Primary School</v>
      </c>
      <c r="C20" s="139"/>
      <c r="D20" s="142">
        <f>'Kashikishi Primary'!G73+'Kashikishi Primary'!G159</f>
        <v>0</v>
      </c>
    </row>
    <row r="21" spans="1:4">
      <c r="A21" s="145"/>
      <c r="B21" s="150"/>
      <c r="C21" s="139"/>
      <c r="D21" s="142"/>
    </row>
    <row r="22" spans="1:4">
      <c r="A22" s="145" t="str">
        <f>'Nchelenge Sec. Sch '!B6</f>
        <v xml:space="preserve">Bill No. SCH5: </v>
      </c>
      <c r="B22" s="147" t="str">
        <f>'Nchelenge Sec. Sch '!B5:G5</f>
        <v>Nchelenge Secondary School</v>
      </c>
      <c r="C22" s="139"/>
      <c r="D22" s="142">
        <f>'Nchelenge Sec. Sch '!G74+'Nchelenge Sec. Sch '!G160</f>
        <v>0</v>
      </c>
    </row>
    <row r="23" spans="1:4">
      <c r="A23" s="145"/>
      <c r="B23" s="151"/>
      <c r="C23" s="139"/>
      <c r="D23" s="142"/>
    </row>
    <row r="24" spans="1:4">
      <c r="A24" s="145" t="str">
        <f>'Kashita Sec. Sch.'!B6</f>
        <v xml:space="preserve">Bill No. SCH6: </v>
      </c>
      <c r="B24" s="147" t="str">
        <f>'Kashita Sec. Sch.'!B5:G5</f>
        <v>Kashita Secondary School</v>
      </c>
      <c r="C24" s="144"/>
      <c r="D24" s="142">
        <f>'Kashita Sec. Sch.'!G73+'Kashita Sec. Sch.'!G159</f>
        <v>0</v>
      </c>
    </row>
    <row r="25" spans="1:4">
      <c r="A25" s="152"/>
      <c r="B25" s="151"/>
      <c r="C25" s="144"/>
      <c r="D25" s="142"/>
    </row>
    <row r="26" spans="1:4">
      <c r="A26" s="145" t="s">
        <v>182</v>
      </c>
      <c r="B26" s="151" t="str">
        <f>'Kenani Pr Sch'!B5:G5</f>
        <v>Kenani  Primary School</v>
      </c>
      <c r="C26" s="144"/>
      <c r="D26" s="142">
        <f>'Kenani Pr Sch'!G69+'Kenani Pr Sch'!G153</f>
        <v>0</v>
      </c>
    </row>
    <row r="27" spans="1:4">
      <c r="A27" s="152"/>
      <c r="B27" s="151"/>
      <c r="C27" s="144"/>
      <c r="D27" s="142"/>
    </row>
    <row r="28" spans="1:4">
      <c r="A28" s="145" t="str">
        <f>'Kambwali RHC'!B6</f>
        <v xml:space="preserve">Bill No. HC1: </v>
      </c>
      <c r="B28" s="147" t="str">
        <f>'Kambwali RHC'!B5:G5</f>
        <v>Kambwali RHC</v>
      </c>
      <c r="C28" s="144"/>
      <c r="D28" s="142">
        <f>'Kambwali RHC'!G69+'Kambwali RHC'!G156</f>
        <v>0</v>
      </c>
    </row>
    <row r="29" spans="1:4">
      <c r="A29" s="145"/>
      <c r="B29" s="147"/>
      <c r="C29" s="144"/>
      <c r="D29" s="142"/>
    </row>
    <row r="30" spans="1:4">
      <c r="A30" s="145" t="str">
        <f>'Kafutuma RHC'!B6</f>
        <v xml:space="preserve">Bill No. HC2: </v>
      </c>
      <c r="B30" s="147" t="str">
        <f>'Kafutuma RHC'!B5:G5</f>
        <v>Kafutuma RHC</v>
      </c>
      <c r="C30" s="144"/>
      <c r="D30" s="142">
        <f>'Kafutuma RHC'!G74+'Kafutuma RHC'!G160</f>
        <v>0</v>
      </c>
    </row>
    <row r="31" spans="1:4">
      <c r="A31" s="145"/>
      <c r="B31" s="147"/>
      <c r="C31" s="144"/>
      <c r="D31" s="142"/>
    </row>
    <row r="32" spans="1:4">
      <c r="A32" s="145" t="str">
        <f>'Chabilikila RHC'!B6</f>
        <v xml:space="preserve">Bill No. HC3: </v>
      </c>
      <c r="B32" s="147" t="str">
        <f>'Chabilikila RHC'!B5:G5</f>
        <v>Chabilikila RHC</v>
      </c>
      <c r="C32" s="144"/>
      <c r="D32" s="142">
        <f>'Chabilikila RHC'!G69+'Chabilikila RHC'!G155</f>
        <v>0</v>
      </c>
    </row>
    <row r="33" spans="1:4">
      <c r="A33" s="145"/>
      <c r="B33" s="147"/>
      <c r="C33" s="144"/>
      <c r="D33" s="142"/>
    </row>
    <row r="34" spans="1:4">
      <c r="A34" s="145" t="str">
        <f>'Mulwe RHC'!B6</f>
        <v xml:space="preserve">Bill No. HC4: </v>
      </c>
      <c r="B34" s="147" t="str">
        <f>'Mulwe RHC'!B5:G5</f>
        <v>Mulwe RHC</v>
      </c>
      <c r="C34" s="144"/>
      <c r="D34" s="142">
        <f>'Mulwe RHC'!G70+'Mulwe RHC'!G156</f>
        <v>0</v>
      </c>
    </row>
    <row r="35" spans="1:4">
      <c r="A35" s="145"/>
      <c r="B35" s="147"/>
      <c r="C35" s="144"/>
      <c r="D35" s="142"/>
    </row>
    <row r="36" spans="1:4">
      <c r="A36" s="145" t="str">
        <f>'Kapambwe RHC'!B6</f>
        <v xml:space="preserve">Bill No. HC6: </v>
      </c>
      <c r="B36" s="147" t="str">
        <f>'Kapambwe RHC'!B5:G5</f>
        <v>Kapambwe RHC</v>
      </c>
      <c r="C36" s="144"/>
      <c r="D36" s="142">
        <f>'Kapambwe RHC'!G106</f>
        <v>0</v>
      </c>
    </row>
    <row r="37" spans="1:4">
      <c r="A37" s="145"/>
      <c r="B37" s="147"/>
      <c r="C37" s="144"/>
      <c r="D37" s="142"/>
    </row>
    <row r="38" spans="1:4">
      <c r="A38" s="145" t="str">
        <f>'Kashikishi Market'!B6</f>
        <v xml:space="preserve">Bill No. MKT1: </v>
      </c>
      <c r="B38" s="147" t="str">
        <f>'Kashikishi Market'!B5:G5</f>
        <v>Kashikishi Market</v>
      </c>
      <c r="C38" s="144"/>
      <c r="D38" s="142">
        <f>'Kashikishi Market'!G73+'Kashikishi Market'!G159</f>
        <v>0</v>
      </c>
    </row>
    <row r="39" spans="1:4">
      <c r="A39" s="145"/>
      <c r="B39" s="147"/>
      <c r="C39" s="144"/>
      <c r="D39" s="142"/>
    </row>
    <row r="40" spans="1:4">
      <c r="A40" s="145" t="str">
        <f>'Kaputa R. Centre'!B6</f>
        <v xml:space="preserve">Bill No. TC1: </v>
      </c>
      <c r="B40" s="147" t="str">
        <f>'Kaputa R. Centre'!B5:G5</f>
        <v>Kaputa Reception Centre</v>
      </c>
      <c r="C40" s="144"/>
      <c r="D40" s="142">
        <f>'Kaputa R. Centre'!G101</f>
        <v>0</v>
      </c>
    </row>
    <row r="41" spans="1:4">
      <c r="A41" s="145"/>
      <c r="B41" s="147"/>
      <c r="C41" s="144"/>
      <c r="D41" s="142"/>
    </row>
    <row r="42" spans="1:4">
      <c r="A42" s="145" t="str">
        <f>'Lambwe Chomba RC'!B6</f>
        <v xml:space="preserve">Bill No. TC2 </v>
      </c>
      <c r="B42" s="147" t="str">
        <f>'Lambwe Chomba RC'!B5:G5</f>
        <v>Lambwe Chomba Reception Centre</v>
      </c>
      <c r="C42" s="144"/>
      <c r="D42" s="142">
        <f>'Lambwe Chomba RC'!G105</f>
        <v>0</v>
      </c>
    </row>
    <row r="43" spans="1:4">
      <c r="A43" s="145"/>
      <c r="B43" s="147"/>
      <c r="C43" s="144"/>
      <c r="D43" s="142"/>
    </row>
    <row r="44" spans="1:4">
      <c r="A44" s="145" t="str">
        <f>'Lupiya R Centre'!B6</f>
        <v xml:space="preserve">Bill No. TC3: </v>
      </c>
      <c r="B44" s="147" t="str">
        <f>'Lupiya R Centre'!B5:G5</f>
        <v>Lupiya Reception Centre</v>
      </c>
      <c r="C44" s="144"/>
      <c r="D44" s="142">
        <f>'Lupiya R Centre'!G108</f>
        <v>0</v>
      </c>
    </row>
    <row r="45" spans="1:4">
      <c r="A45" s="152"/>
      <c r="B45" s="147"/>
      <c r="C45" s="144"/>
      <c r="D45" s="142"/>
    </row>
    <row r="46" spans="1:4">
      <c r="A46" s="145" t="str">
        <f>'Mpulungu R. Centre'!B6</f>
        <v xml:space="preserve">Bill No. TC4: </v>
      </c>
      <c r="B46" s="147" t="str">
        <f>'Mpulungu R. Centre'!B5:G5</f>
        <v>Mpulungu Reception Centre</v>
      </c>
      <c r="C46" s="144"/>
      <c r="D46" s="142">
        <f>'Mpulungu R. Centre'!G100</f>
        <v>0</v>
      </c>
    </row>
    <row r="47" spans="1:4">
      <c r="A47" s="145"/>
      <c r="B47" s="147"/>
      <c r="C47" s="144"/>
      <c r="D47" s="142"/>
    </row>
    <row r="48" spans="1:4" ht="15.75" thickBot="1">
      <c r="A48" s="145"/>
      <c r="C48" s="139"/>
      <c r="D48" s="142"/>
    </row>
    <row r="49" spans="1:4" ht="16.5" thickBot="1">
      <c r="A49" s="137"/>
      <c r="B49" s="155" t="s">
        <v>157</v>
      </c>
      <c r="C49" s="156"/>
      <c r="D49" s="157">
        <f>SUM(D12:D48)</f>
        <v>220000</v>
      </c>
    </row>
    <row r="50" spans="1:4">
      <c r="A50" s="137"/>
      <c r="B50" s="158"/>
      <c r="C50" s="139"/>
      <c r="D50" s="140"/>
    </row>
    <row r="51" spans="1:4" ht="15.75" thickBot="1">
      <c r="A51" s="137"/>
      <c r="B51" s="159"/>
      <c r="C51" s="139"/>
      <c r="D51" s="140"/>
    </row>
    <row r="52" spans="1:4" ht="15.75" thickBot="1">
      <c r="A52" s="137"/>
      <c r="B52" s="160" t="s">
        <v>158</v>
      </c>
      <c r="C52" s="139"/>
      <c r="D52" s="161">
        <f>D49*0.1</f>
        <v>22000</v>
      </c>
    </row>
    <row r="53" spans="1:4" ht="15.75" thickBot="1">
      <c r="A53" s="137"/>
      <c r="B53" s="159"/>
      <c r="C53" s="139"/>
      <c r="D53" s="140"/>
    </row>
    <row r="54" spans="1:4" ht="15.75" thickBot="1">
      <c r="A54" s="153"/>
      <c r="B54" s="160"/>
      <c r="C54" s="139"/>
      <c r="D54" s="161"/>
    </row>
    <row r="55" spans="1:4" ht="15.75">
      <c r="A55" s="162"/>
      <c r="B55" s="159"/>
      <c r="C55" s="139"/>
      <c r="D55" s="140"/>
    </row>
    <row r="56" spans="1:4" ht="15.75" thickBot="1">
      <c r="A56" s="163"/>
      <c r="B56" s="159"/>
      <c r="C56" s="139"/>
      <c r="D56" s="140"/>
    </row>
    <row r="57" spans="1:4" ht="16.5" thickBot="1">
      <c r="A57" s="163"/>
      <c r="B57" s="164" t="s">
        <v>160</v>
      </c>
      <c r="C57" s="156"/>
      <c r="D57" s="157">
        <f>D49+D52+D54</f>
        <v>242000</v>
      </c>
    </row>
    <row r="58" spans="1:4">
      <c r="A58" s="163"/>
      <c r="B58" s="165"/>
      <c r="C58" s="139"/>
      <c r="D58" s="140"/>
    </row>
    <row r="59" spans="1:4">
      <c r="A59" s="166"/>
      <c r="B59" s="167"/>
      <c r="C59" s="139"/>
      <c r="D59" s="140"/>
    </row>
    <row r="60" spans="1:4">
      <c r="A60" s="134"/>
      <c r="B60" s="134"/>
      <c r="C60" s="168"/>
      <c r="D60" s="169"/>
    </row>
    <row r="61" spans="1:4">
      <c r="A61" s="134"/>
      <c r="B61" s="134"/>
      <c r="C61" s="168"/>
      <c r="D61" s="169"/>
    </row>
    <row r="62" spans="1:4">
      <c r="A62" s="134"/>
      <c r="B62" s="134"/>
      <c r="C62" s="168"/>
      <c r="D62" s="169"/>
    </row>
    <row r="63" spans="1:4">
      <c r="A63" s="134"/>
      <c r="B63" s="134"/>
      <c r="C63" s="168"/>
      <c r="D63" s="169"/>
    </row>
    <row r="64" spans="1:4">
      <c r="A64" s="134"/>
      <c r="B64" s="134"/>
      <c r="C64" s="168"/>
      <c r="D64" s="169"/>
    </row>
    <row r="65" spans="1:4">
      <c r="A65" s="134"/>
      <c r="B65" s="134"/>
      <c r="C65" s="168"/>
      <c r="D65" s="169"/>
    </row>
    <row r="66" spans="1:4">
      <c r="A66" s="134"/>
      <c r="B66" s="134"/>
      <c r="C66" s="168"/>
      <c r="D66" s="169"/>
    </row>
    <row r="67" spans="1:4">
      <c r="A67" s="134"/>
      <c r="B67" s="134"/>
      <c r="C67" s="168"/>
      <c r="D67" s="169"/>
    </row>
    <row r="68" spans="1:4">
      <c r="A68" s="134"/>
      <c r="B68" s="134"/>
      <c r="C68" s="168"/>
      <c r="D68" s="169"/>
    </row>
    <row r="69" spans="1:4">
      <c r="A69" s="134"/>
      <c r="B69" s="134"/>
      <c r="C69" s="168"/>
      <c r="D69" s="169"/>
    </row>
    <row r="70" spans="1:4">
      <c r="A70" s="134"/>
      <c r="B70" s="134"/>
      <c r="C70" s="168"/>
      <c r="D70" s="169"/>
    </row>
    <row r="71" spans="1:4">
      <c r="A71" s="134"/>
      <c r="B71" s="134"/>
      <c r="C71" s="168"/>
      <c r="D71" s="169"/>
    </row>
    <row r="72" spans="1:4">
      <c r="A72" s="134"/>
      <c r="B72" s="134"/>
      <c r="C72" s="168"/>
      <c r="D72" s="169"/>
    </row>
    <row r="73" spans="1:4">
      <c r="A73" s="134"/>
      <c r="B73" s="134"/>
      <c r="C73" s="168"/>
      <c r="D73" s="169"/>
    </row>
    <row r="74" spans="1:4">
      <c r="A74" s="134"/>
      <c r="B74" s="134"/>
      <c r="C74" s="168"/>
      <c r="D74" s="169"/>
    </row>
    <row r="75" spans="1:4">
      <c r="A75" s="134"/>
      <c r="B75" s="134"/>
      <c r="C75" s="168"/>
      <c r="D75" s="169"/>
    </row>
    <row r="76" spans="1:4">
      <c r="A76" s="134"/>
      <c r="B76" s="134"/>
      <c r="C76" s="168"/>
      <c r="D76" s="169"/>
    </row>
    <row r="77" spans="1:4">
      <c r="A77" s="134"/>
      <c r="B77" s="134"/>
      <c r="C77" s="168"/>
      <c r="D77" s="169"/>
    </row>
    <row r="78" spans="1:4">
      <c r="A78" s="134"/>
      <c r="B78" s="134"/>
      <c r="C78" s="168"/>
      <c r="D78" s="169"/>
    </row>
    <row r="79" spans="1:4">
      <c r="A79" s="134"/>
      <c r="B79" s="134"/>
      <c r="C79" s="168"/>
      <c r="D79" s="169"/>
    </row>
    <row r="80" spans="1:4">
      <c r="A80" s="134"/>
      <c r="B80" s="134"/>
      <c r="C80" s="168"/>
      <c r="D80" s="169"/>
    </row>
    <row r="81" spans="1:4">
      <c r="A81" s="134"/>
      <c r="B81" s="134"/>
      <c r="C81" s="168"/>
      <c r="D81" s="169"/>
    </row>
    <row r="82" spans="1:4">
      <c r="A82" s="134"/>
      <c r="B82" s="134"/>
      <c r="C82" s="168"/>
      <c r="D82" s="169"/>
    </row>
    <row r="83" spans="1:4">
      <c r="A83" s="134"/>
      <c r="B83" s="134"/>
      <c r="C83" s="168"/>
      <c r="D83" s="169"/>
    </row>
    <row r="84" spans="1:4">
      <c r="A84" s="134"/>
      <c r="B84" s="134"/>
      <c r="C84" s="168"/>
      <c r="D84" s="169"/>
    </row>
    <row r="85" spans="1:4">
      <c r="A85" s="134"/>
      <c r="B85" s="134"/>
      <c r="C85" s="168"/>
      <c r="D85" s="169"/>
    </row>
    <row r="86" spans="1:4">
      <c r="A86" s="134"/>
      <c r="B86" s="134"/>
      <c r="C86" s="168"/>
      <c r="D86" s="169"/>
    </row>
    <row r="87" spans="1:4">
      <c r="A87" s="134"/>
      <c r="B87" s="134"/>
      <c r="C87" s="168"/>
      <c r="D87" s="169"/>
    </row>
    <row r="88" spans="1:4">
      <c r="A88" s="134"/>
      <c r="B88" s="134"/>
      <c r="C88" s="168"/>
      <c r="D88" s="169"/>
    </row>
    <row r="89" spans="1:4">
      <c r="A89" s="134"/>
      <c r="B89" s="134"/>
      <c r="C89" s="168"/>
      <c r="D89" s="169"/>
    </row>
    <row r="90" spans="1:4">
      <c r="A90" s="134"/>
      <c r="B90" s="134"/>
      <c r="C90" s="168"/>
      <c r="D90" s="169"/>
    </row>
    <row r="91" spans="1:4">
      <c r="A91" s="134"/>
      <c r="B91" s="134"/>
      <c r="C91" s="168"/>
      <c r="D91" s="169"/>
    </row>
    <row r="92" spans="1:4">
      <c r="A92" s="134"/>
      <c r="B92" s="134"/>
      <c r="C92" s="168"/>
      <c r="D92" s="169"/>
    </row>
  </sheetData>
  <mergeCells count="3">
    <mergeCell ref="B1:C1"/>
    <mergeCell ref="A2:A3"/>
    <mergeCell ref="B2:C3"/>
  </mergeCells>
  <pageMargins left="0.70866141732283505" right="0.70866141732283505" top="0.74803149606299202" bottom="0.74803149606299202" header="0.31496062992126" footer="0.31496062992126"/>
  <pageSetup scale="68" orientation="portrait" r:id="rId1"/>
  <headerFooter>
    <oddHeader>&amp;C&amp;P</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pageSetUpPr fitToPage="1"/>
  </sheetPr>
  <dimension ref="A2:L157"/>
  <sheetViews>
    <sheetView view="pageBreakPreview" zoomScale="90" zoomScaleNormal="100" zoomScaleSheetLayoutView="90" workbookViewId="0">
      <selection activeCell="D38" sqref="D38"/>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206</v>
      </c>
      <c r="C5" s="213"/>
      <c r="D5" s="213"/>
      <c r="E5" s="213"/>
      <c r="F5" s="213"/>
      <c r="G5" s="213"/>
    </row>
    <row r="6" spans="1:7" ht="16.5" thickTop="1" thickBot="1">
      <c r="B6" s="5" t="s">
        <v>280</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6</v>
      </c>
      <c r="F15" s="16"/>
      <c r="G15" s="20">
        <f t="shared" ref="G15:G21" si="0">E15*F15</f>
        <v>0</v>
      </c>
    </row>
    <row r="16" spans="1:7" s="18" customFormat="1" ht="31.5" thickTop="1" thickBot="1">
      <c r="A16" s="13"/>
      <c r="B16" s="15">
        <v>2.2000000000000002</v>
      </c>
      <c r="C16" s="19" t="s">
        <v>227</v>
      </c>
      <c r="D16" s="15" t="s">
        <v>8</v>
      </c>
      <c r="E16" s="11">
        <v>260.10000000000002</v>
      </c>
      <c r="F16" s="16"/>
      <c r="G16" s="20">
        <f t="shared" si="0"/>
        <v>0</v>
      </c>
    </row>
    <row r="17" spans="1:7" s="18" customFormat="1" ht="31.5" thickTop="1" thickBot="1">
      <c r="A17" s="13"/>
      <c r="B17" s="15">
        <v>2.2999999999999998</v>
      </c>
      <c r="C17" s="19" t="s">
        <v>226</v>
      </c>
      <c r="D17" s="15" t="s">
        <v>8</v>
      </c>
      <c r="E17" s="11">
        <v>28.900000000000002</v>
      </c>
      <c r="F17" s="16"/>
      <c r="G17" s="20">
        <f t="shared" si="0"/>
        <v>0</v>
      </c>
    </row>
    <row r="18" spans="1:7" s="18" customFormat="1" ht="31.5" thickTop="1" thickBot="1">
      <c r="A18" s="13"/>
      <c r="B18" s="15">
        <v>2.4</v>
      </c>
      <c r="C18" s="19" t="s">
        <v>117</v>
      </c>
      <c r="D18" s="15" t="s">
        <v>18</v>
      </c>
      <c r="E18" s="11">
        <v>2.601</v>
      </c>
      <c r="F18" s="16"/>
      <c r="G18" s="20">
        <f t="shared" si="0"/>
        <v>0</v>
      </c>
    </row>
    <row r="19" spans="1:7" s="18" customFormat="1" ht="31.5" thickTop="1" thickBot="1">
      <c r="A19" s="13"/>
      <c r="B19" s="15">
        <v>2.5</v>
      </c>
      <c r="C19" s="19" t="s">
        <v>118</v>
      </c>
      <c r="D19" s="15" t="s">
        <v>18</v>
      </c>
      <c r="E19" s="11">
        <v>2.601</v>
      </c>
      <c r="F19" s="16"/>
      <c r="G19" s="20">
        <f t="shared" si="0"/>
        <v>0</v>
      </c>
    </row>
    <row r="20" spans="1:7" s="18" customFormat="1" ht="46.5" thickTop="1" thickBot="1">
      <c r="A20" s="13"/>
      <c r="B20" s="15">
        <v>2.6</v>
      </c>
      <c r="C20" s="19" t="s">
        <v>224</v>
      </c>
      <c r="D20" s="15" t="s">
        <v>8</v>
      </c>
      <c r="E20" s="11">
        <v>260.10000000000002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SUM(G23:G27)</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14</v>
      </c>
      <c r="F24" s="22"/>
      <c r="G24" s="20">
        <f t="shared" ref="G24:G26" si="1">E24*F24</f>
        <v>0</v>
      </c>
    </row>
    <row r="25" spans="1:7" s="18" customFormat="1" ht="46.5" thickTop="1" thickBot="1">
      <c r="A25" s="13"/>
      <c r="B25" s="15">
        <v>3.2</v>
      </c>
      <c r="C25" s="19" t="s">
        <v>210</v>
      </c>
      <c r="D25" s="15" t="s">
        <v>30</v>
      </c>
      <c r="E25" s="11">
        <v>1</v>
      </c>
      <c r="F25" s="22"/>
      <c r="G25" s="20">
        <f t="shared" si="1"/>
        <v>0</v>
      </c>
    </row>
    <row r="26" spans="1:7" s="18" customFormat="1" ht="121.5" thickTop="1" thickBot="1">
      <c r="A26" s="13"/>
      <c r="B26" s="15">
        <v>3.3</v>
      </c>
      <c r="C26" s="19" t="s">
        <v>230</v>
      </c>
      <c r="D26" s="15" t="s">
        <v>30</v>
      </c>
      <c r="E26" s="11">
        <v>1</v>
      </c>
      <c r="F26" s="22"/>
      <c r="G26" s="20">
        <f t="shared" si="1"/>
        <v>0</v>
      </c>
    </row>
    <row r="27" spans="1:7" s="18" customFormat="1" ht="16.5" thickTop="1" thickBot="1">
      <c r="A27" s="13"/>
      <c r="B27" s="15"/>
      <c r="C27" s="19"/>
      <c r="D27" s="15"/>
      <c r="E27" s="11"/>
      <c r="F27" s="22"/>
      <c r="G27" s="20"/>
    </row>
    <row r="28" spans="1:7" s="18" customFormat="1" ht="16.5" thickTop="1" thickBot="1">
      <c r="A28" s="13"/>
      <c r="B28" s="15"/>
      <c r="C28" s="47" t="s">
        <v>23</v>
      </c>
      <c r="D28" s="15"/>
      <c r="E28" s="24"/>
      <c r="F28" s="22"/>
      <c r="G28" s="48">
        <f>G9+G14+G22</f>
        <v>0</v>
      </c>
    </row>
    <row r="29" spans="1:7" s="18" customFormat="1" ht="16.5" thickTop="1" thickBot="1">
      <c r="A29" s="13"/>
      <c r="B29" s="15"/>
      <c r="C29" s="47" t="s">
        <v>24</v>
      </c>
      <c r="D29" s="15"/>
      <c r="E29" s="24"/>
      <c r="F29" s="22"/>
      <c r="G29" s="48">
        <f>G28</f>
        <v>0</v>
      </c>
    </row>
    <row r="30" spans="1:7" s="18" customFormat="1" ht="16.5" thickTop="1" thickBot="1">
      <c r="A30" s="13"/>
      <c r="B30" s="8" t="s">
        <v>90</v>
      </c>
      <c r="C30" s="9"/>
      <c r="D30" s="15"/>
      <c r="E30" s="24"/>
      <c r="F30" s="22"/>
      <c r="G30" s="25">
        <f>SUM(G36:G44)</f>
        <v>0</v>
      </c>
    </row>
    <row r="31" spans="1:7" s="18" customFormat="1" ht="16.5" thickTop="1" thickBot="1">
      <c r="A31" s="13"/>
      <c r="B31" s="92"/>
      <c r="C31" s="91" t="s">
        <v>34</v>
      </c>
      <c r="D31" s="90"/>
      <c r="E31" s="77"/>
      <c r="F31" s="74"/>
      <c r="G31" s="76"/>
    </row>
    <row r="32" spans="1:7" s="18" customFormat="1" ht="16.5" thickTop="1" thickBot="1">
      <c r="A32" s="13"/>
      <c r="B32" s="8"/>
      <c r="C32" s="55" t="s">
        <v>35</v>
      </c>
      <c r="D32" s="214"/>
      <c r="E32" s="215"/>
      <c r="F32" s="215"/>
      <c r="G32" s="216"/>
    </row>
    <row r="33" spans="1:7" s="18" customFormat="1" ht="16.5" thickTop="1" thickBot="1">
      <c r="A33" s="13"/>
      <c r="B33" s="8"/>
      <c r="C33" s="55" t="s">
        <v>32</v>
      </c>
      <c r="D33" s="210"/>
      <c r="E33" s="211"/>
      <c r="F33" s="211"/>
      <c r="G33" s="212"/>
    </row>
    <row r="34" spans="1:7" s="18" customFormat="1" ht="16.5" thickTop="1" thickBot="1">
      <c r="A34" s="13"/>
      <c r="B34" s="8"/>
      <c r="C34" s="55" t="s">
        <v>33</v>
      </c>
      <c r="D34" s="210"/>
      <c r="E34" s="211"/>
      <c r="F34" s="211"/>
      <c r="G34" s="212"/>
    </row>
    <row r="35" spans="1:7" s="18" customFormat="1" ht="31.5" thickTop="1" thickBot="1">
      <c r="A35" s="13"/>
      <c r="B35" s="92"/>
      <c r="C35" s="91" t="s">
        <v>103</v>
      </c>
      <c r="D35" s="93"/>
      <c r="E35" s="98"/>
      <c r="F35" s="81"/>
      <c r="G35" s="97"/>
    </row>
    <row r="36" spans="1:7" s="18" customFormat="1" ht="31.5" thickTop="1" thickBot="1">
      <c r="A36" s="13"/>
      <c r="B36" s="26">
        <v>4.0999999999999996</v>
      </c>
      <c r="C36" s="19" t="s">
        <v>37</v>
      </c>
      <c r="D36" s="15" t="s">
        <v>7</v>
      </c>
      <c r="E36" s="24">
        <v>1</v>
      </c>
      <c r="F36" s="22"/>
      <c r="G36" s="27">
        <f>F36*E36</f>
        <v>0</v>
      </c>
    </row>
    <row r="37" spans="1:7" s="18" customFormat="1" ht="31.5" thickTop="1" thickBot="1">
      <c r="A37" s="13"/>
      <c r="B37" s="26">
        <v>4.2</v>
      </c>
      <c r="C37" s="19" t="s">
        <v>115</v>
      </c>
      <c r="D37" s="15" t="s">
        <v>17</v>
      </c>
      <c r="E37" s="24">
        <v>6</v>
      </c>
      <c r="F37" s="22"/>
      <c r="G37" s="27">
        <f>F37*E37</f>
        <v>0</v>
      </c>
    </row>
    <row r="38" spans="1:7" s="18" customFormat="1" ht="61.5" thickTop="1" thickBot="1">
      <c r="A38" s="13"/>
      <c r="B38" s="94"/>
      <c r="C38" s="91" t="s">
        <v>287</v>
      </c>
      <c r="D38" s="90"/>
      <c r="E38" s="77"/>
      <c r="F38" s="74"/>
      <c r="G38" s="78"/>
    </row>
    <row r="39" spans="1:7" s="18" customFormat="1" ht="16.5" thickTop="1" thickBot="1">
      <c r="A39" s="13"/>
      <c r="B39" s="26">
        <v>4.3</v>
      </c>
      <c r="C39" s="19" t="s">
        <v>276</v>
      </c>
      <c r="D39" s="15" t="s">
        <v>17</v>
      </c>
      <c r="E39" s="24">
        <v>1</v>
      </c>
      <c r="F39" s="22"/>
      <c r="G39" s="27">
        <f t="shared" ref="G39:G44" si="2">F39*E39</f>
        <v>0</v>
      </c>
    </row>
    <row r="40" spans="1:7" s="18" customFormat="1" ht="16.5" thickTop="1" thickBot="1">
      <c r="A40" s="13"/>
      <c r="B40" s="26">
        <v>4.4000000000000004</v>
      </c>
      <c r="C40" s="19" t="s">
        <v>81</v>
      </c>
      <c r="D40" s="15" t="s">
        <v>7</v>
      </c>
      <c r="E40" s="24">
        <v>1</v>
      </c>
      <c r="F40" s="22"/>
      <c r="G40" s="27">
        <f t="shared" si="2"/>
        <v>0</v>
      </c>
    </row>
    <row r="41" spans="1:7" s="18" customFormat="1" ht="16.5" thickTop="1" thickBot="1">
      <c r="A41" s="13"/>
      <c r="B41" s="26">
        <v>4.5</v>
      </c>
      <c r="C41" s="19" t="s">
        <v>22</v>
      </c>
      <c r="D41" s="15" t="s">
        <v>17</v>
      </c>
      <c r="E41" s="24">
        <v>1</v>
      </c>
      <c r="F41" s="22"/>
      <c r="G41" s="27">
        <f t="shared" si="2"/>
        <v>0</v>
      </c>
    </row>
    <row r="42" spans="1:7" s="18" customFormat="1" ht="31.5" thickTop="1" thickBot="1">
      <c r="A42" s="13"/>
      <c r="B42" s="26">
        <v>4.5999999999999996</v>
      </c>
      <c r="C42" s="19" t="s">
        <v>130</v>
      </c>
      <c r="D42" s="15" t="s">
        <v>17</v>
      </c>
      <c r="E42" s="24">
        <v>1</v>
      </c>
      <c r="F42" s="22"/>
      <c r="G42" s="27">
        <f t="shared" si="2"/>
        <v>0</v>
      </c>
    </row>
    <row r="43" spans="1:7" s="18" customFormat="1" ht="31.5" thickTop="1" thickBot="1">
      <c r="A43" s="13"/>
      <c r="B43" s="26">
        <v>4.7</v>
      </c>
      <c r="C43" s="19" t="s">
        <v>278</v>
      </c>
      <c r="D43" s="15" t="s">
        <v>7</v>
      </c>
      <c r="E43" s="24">
        <v>1</v>
      </c>
      <c r="F43" s="22"/>
      <c r="G43" s="27">
        <f t="shared" si="2"/>
        <v>0</v>
      </c>
    </row>
    <row r="44" spans="1:7" s="18" customFormat="1" ht="16.5" thickTop="1" thickBot="1">
      <c r="A44" s="13"/>
      <c r="B44" s="26">
        <v>4.8</v>
      </c>
      <c r="C44" s="19" t="s">
        <v>91</v>
      </c>
      <c r="D44" s="15" t="s">
        <v>17</v>
      </c>
      <c r="E44" s="24">
        <v>3</v>
      </c>
      <c r="F44" s="22"/>
      <c r="G44" s="27">
        <f t="shared" si="2"/>
        <v>0</v>
      </c>
    </row>
    <row r="45" spans="1:7" s="18" customFormat="1" ht="16.5" thickTop="1" thickBot="1">
      <c r="A45" s="13"/>
      <c r="B45" s="8" t="s">
        <v>29</v>
      </c>
      <c r="C45" s="9"/>
      <c r="D45" s="15"/>
      <c r="E45" s="24"/>
      <c r="F45" s="22"/>
      <c r="G45" s="25">
        <f>SUM(G47:G57)</f>
        <v>0</v>
      </c>
    </row>
    <row r="46" spans="1:7" s="18" customFormat="1" ht="46.5" thickTop="1" thickBot="1">
      <c r="A46" s="13"/>
      <c r="B46" s="88"/>
      <c r="C46" s="89" t="s">
        <v>92</v>
      </c>
      <c r="D46" s="88"/>
      <c r="E46" s="79"/>
      <c r="F46" s="74"/>
      <c r="G46" s="75"/>
    </row>
    <row r="47" spans="1:7" s="18" customFormat="1" ht="16.5" thickTop="1" thickBot="1">
      <c r="A47" s="13"/>
      <c r="B47" s="15">
        <v>5.0999999999999996</v>
      </c>
      <c r="C47" s="28" t="s">
        <v>86</v>
      </c>
      <c r="D47" s="15" t="s">
        <v>8</v>
      </c>
      <c r="E47" s="16">
        <f>64+101</f>
        <v>165</v>
      </c>
      <c r="F47" s="22"/>
      <c r="G47" s="20">
        <f t="shared" ref="G47:G57" si="3">E47*F47</f>
        <v>0</v>
      </c>
    </row>
    <row r="48" spans="1:7" s="18" customFormat="1" ht="16.5" thickTop="1" thickBot="1">
      <c r="A48" s="13"/>
      <c r="B48" s="15">
        <v>5.2</v>
      </c>
      <c r="C48" s="87" t="s">
        <v>101</v>
      </c>
      <c r="D48" s="15" t="s">
        <v>17</v>
      </c>
      <c r="E48" s="16">
        <v>2</v>
      </c>
      <c r="F48" s="22"/>
      <c r="G48" s="20">
        <f t="shared" si="3"/>
        <v>0</v>
      </c>
    </row>
    <row r="49" spans="1:12" s="18" customFormat="1" ht="16.5" thickTop="1" thickBot="1">
      <c r="A49" s="13"/>
      <c r="B49" s="15">
        <v>5.3</v>
      </c>
      <c r="C49" s="28" t="s">
        <v>84</v>
      </c>
      <c r="D49" s="15" t="s">
        <v>17</v>
      </c>
      <c r="E49" s="16">
        <v>3</v>
      </c>
      <c r="F49" s="22"/>
      <c r="G49" s="20">
        <f t="shared" si="3"/>
        <v>0</v>
      </c>
    </row>
    <row r="50" spans="1:12" s="18" customFormat="1" ht="16.5" thickTop="1" thickBot="1">
      <c r="A50" s="13"/>
      <c r="B50" s="15">
        <v>5.4</v>
      </c>
      <c r="C50" s="28" t="s">
        <v>87</v>
      </c>
      <c r="D50" s="15" t="s">
        <v>8</v>
      </c>
      <c r="E50" s="16">
        <f>59+24+63</f>
        <v>146</v>
      </c>
      <c r="F50" s="22"/>
      <c r="G50" s="20">
        <f t="shared" si="3"/>
        <v>0</v>
      </c>
    </row>
    <row r="51" spans="1:12" s="31" customFormat="1" ht="18.75" thickTop="1" thickBot="1">
      <c r="A51" s="29"/>
      <c r="B51" s="15">
        <v>5.5</v>
      </c>
      <c r="C51" s="23" t="s">
        <v>21</v>
      </c>
      <c r="D51" s="15" t="s">
        <v>17</v>
      </c>
      <c r="E51" s="16">
        <v>2</v>
      </c>
      <c r="F51" s="22"/>
      <c r="G51" s="20">
        <f t="shared" si="3"/>
        <v>0</v>
      </c>
    </row>
    <row r="52" spans="1:12" s="31" customFormat="1" ht="18.75" thickTop="1" thickBot="1">
      <c r="A52" s="29"/>
      <c r="B52" s="15">
        <v>5.6</v>
      </c>
      <c r="C52" s="23" t="s">
        <v>95</v>
      </c>
      <c r="D52" s="15" t="s">
        <v>17</v>
      </c>
      <c r="E52" s="16">
        <v>1</v>
      </c>
      <c r="F52" s="22"/>
      <c r="G52" s="20">
        <f t="shared" si="3"/>
        <v>0</v>
      </c>
    </row>
    <row r="53" spans="1:12" s="31" customFormat="1" ht="16.5" thickTop="1" thickBot="1">
      <c r="A53" s="29"/>
      <c r="B53" s="15">
        <v>5.7</v>
      </c>
      <c r="C53" s="23" t="s">
        <v>27</v>
      </c>
      <c r="D53" s="15" t="s">
        <v>17</v>
      </c>
      <c r="E53" s="11">
        <v>3</v>
      </c>
      <c r="F53" s="22"/>
      <c r="G53" s="20">
        <f t="shared" si="3"/>
        <v>0</v>
      </c>
    </row>
    <row r="54" spans="1:12" s="31" customFormat="1" ht="16.5" thickTop="1" thickBot="1">
      <c r="A54" s="29"/>
      <c r="B54" s="15">
        <v>5.8</v>
      </c>
      <c r="C54" s="32" t="s">
        <v>121</v>
      </c>
      <c r="D54" s="15" t="s">
        <v>17</v>
      </c>
      <c r="E54" s="11">
        <v>3</v>
      </c>
      <c r="F54" s="22"/>
      <c r="G54" s="20">
        <f t="shared" si="3"/>
        <v>0</v>
      </c>
    </row>
    <row r="55" spans="1:12" s="31" customFormat="1" ht="16.5" thickTop="1" thickBot="1">
      <c r="A55" s="29"/>
      <c r="B55" s="15">
        <v>5.9</v>
      </c>
      <c r="C55" s="32" t="s">
        <v>122</v>
      </c>
      <c r="D55" s="15" t="s">
        <v>17</v>
      </c>
      <c r="E55" s="11">
        <v>6</v>
      </c>
      <c r="F55" s="22"/>
      <c r="G55" s="20">
        <f t="shared" si="3"/>
        <v>0</v>
      </c>
    </row>
    <row r="56" spans="1:12" s="18" customFormat="1" ht="16.5" thickTop="1" thickBot="1">
      <c r="A56" s="13"/>
      <c r="B56" s="49">
        <v>5.0999999999999996</v>
      </c>
      <c r="C56" s="19" t="s">
        <v>114</v>
      </c>
      <c r="D56" s="15" t="s">
        <v>17</v>
      </c>
      <c r="E56" s="11">
        <v>3</v>
      </c>
      <c r="F56" s="22"/>
      <c r="G56" s="20">
        <f t="shared" si="3"/>
        <v>0</v>
      </c>
    </row>
    <row r="57" spans="1:12" s="18" customFormat="1" ht="31.5" thickTop="1" thickBot="1">
      <c r="A57" s="13"/>
      <c r="B57" s="15">
        <v>5.1100000000000003</v>
      </c>
      <c r="C57" s="19" t="s">
        <v>193</v>
      </c>
      <c r="D57" s="15" t="s">
        <v>17</v>
      </c>
      <c r="E57" s="11">
        <v>1</v>
      </c>
      <c r="F57" s="22"/>
      <c r="G57" s="20">
        <f t="shared" si="3"/>
        <v>0</v>
      </c>
      <c r="I57"/>
      <c r="J57" s="50"/>
      <c r="K57" s="50"/>
      <c r="L57" s="50"/>
    </row>
    <row r="58" spans="1:12" s="18" customFormat="1" ht="46.5" thickTop="1" thickBot="1">
      <c r="A58" s="13"/>
      <c r="B58" s="95"/>
      <c r="C58" s="96" t="s">
        <v>99</v>
      </c>
      <c r="D58" s="90"/>
      <c r="E58" s="73"/>
      <c r="F58" s="22"/>
      <c r="G58" s="20"/>
      <c r="I58"/>
      <c r="J58" s="50"/>
      <c r="K58" s="50"/>
      <c r="L58" s="50"/>
    </row>
    <row r="59" spans="1:12" s="18" customFormat="1" ht="20.25" thickTop="1" thickBot="1">
      <c r="A59" s="13"/>
      <c r="B59" s="49" t="s">
        <v>219</v>
      </c>
      <c r="C59" s="30" t="s">
        <v>96</v>
      </c>
      <c r="D59" s="15" t="s">
        <v>30</v>
      </c>
      <c r="E59" s="11">
        <v>0</v>
      </c>
      <c r="F59" s="22"/>
      <c r="G59" s="20"/>
      <c r="I59"/>
      <c r="J59" s="50"/>
      <c r="K59" s="50"/>
      <c r="L59" s="50"/>
    </row>
    <row r="60" spans="1:12" s="18" customFormat="1" ht="20.25" thickTop="1" thickBot="1">
      <c r="A60" s="13"/>
      <c r="B60" s="49" t="s">
        <v>220</v>
      </c>
      <c r="C60" s="30" t="s">
        <v>106</v>
      </c>
      <c r="D60" s="15" t="s">
        <v>30</v>
      </c>
      <c r="E60" s="11">
        <v>0</v>
      </c>
      <c r="F60" s="22"/>
      <c r="G60" s="20"/>
      <c r="I60"/>
      <c r="J60" s="50"/>
      <c r="K60" s="50"/>
      <c r="L60" s="50"/>
    </row>
    <row r="61" spans="1:12" s="18" customFormat="1" ht="16.5" thickTop="1" thickBot="1">
      <c r="A61" s="13"/>
      <c r="B61" s="49"/>
      <c r="C61" s="30"/>
      <c r="D61" s="15"/>
      <c r="E61" s="11"/>
      <c r="F61" s="22"/>
      <c r="G61" s="20"/>
      <c r="I61"/>
      <c r="J61" s="50"/>
      <c r="K61" s="50"/>
      <c r="L61" s="50"/>
    </row>
    <row r="62" spans="1:12" s="18" customFormat="1" ht="16.5" thickTop="1" thickBot="1">
      <c r="A62" s="13"/>
      <c r="B62" s="49"/>
      <c r="C62" s="47" t="s">
        <v>23</v>
      </c>
      <c r="D62" s="15"/>
      <c r="E62" s="11"/>
      <c r="F62" s="22"/>
      <c r="G62" s="20">
        <f>G30+G45</f>
        <v>0</v>
      </c>
      <c r="I62" s="51"/>
      <c r="J62" s="50"/>
      <c r="K62" s="50"/>
      <c r="L62" s="50"/>
    </row>
    <row r="63" spans="1:12" s="18" customFormat="1" ht="16.5" thickTop="1" thickBot="1">
      <c r="A63" s="13"/>
      <c r="B63" s="49"/>
      <c r="C63" s="47" t="s">
        <v>24</v>
      </c>
      <c r="D63" s="15"/>
      <c r="E63" s="11"/>
      <c r="F63" s="22"/>
      <c r="G63" s="20">
        <f>G62</f>
        <v>0</v>
      </c>
      <c r="I63" s="51"/>
      <c r="J63" s="50"/>
      <c r="K63" s="50"/>
      <c r="L63" s="50"/>
    </row>
    <row r="64" spans="1:12" s="18" customFormat="1" ht="16.5" thickTop="1" thickBot="1">
      <c r="A64" s="13"/>
      <c r="B64" s="8" t="s">
        <v>31</v>
      </c>
      <c r="C64" s="30"/>
      <c r="D64" s="15"/>
      <c r="E64" s="11"/>
      <c r="F64" s="22"/>
      <c r="G64" s="25">
        <f>SUM(G66:G67)</f>
        <v>0</v>
      </c>
      <c r="I64" s="51"/>
      <c r="J64" s="50"/>
      <c r="K64" s="50"/>
      <c r="L64" s="50"/>
    </row>
    <row r="65" spans="1:12" s="18" customFormat="1" ht="61.5" thickTop="1" thickBot="1">
      <c r="A65" s="13"/>
      <c r="B65" s="90"/>
      <c r="C65" s="96" t="s">
        <v>143</v>
      </c>
      <c r="D65" s="90"/>
      <c r="E65" s="73"/>
      <c r="F65" s="74"/>
      <c r="G65" s="75"/>
      <c r="I65" s="51"/>
      <c r="J65" s="50"/>
      <c r="K65" s="50"/>
      <c r="L65" s="50"/>
    </row>
    <row r="66" spans="1:12" s="18" customFormat="1" ht="61.5" thickTop="1" thickBot="1">
      <c r="A66" s="13"/>
      <c r="B66" s="15">
        <v>6.1</v>
      </c>
      <c r="C66" s="30" t="s">
        <v>123</v>
      </c>
      <c r="D66" s="15" t="s">
        <v>17</v>
      </c>
      <c r="E66" s="11">
        <v>1</v>
      </c>
      <c r="F66" s="22"/>
      <c r="G66" s="20">
        <f>E66*F66</f>
        <v>0</v>
      </c>
      <c r="I66" s="51"/>
      <c r="J66" s="50"/>
      <c r="K66" s="50"/>
      <c r="L66" s="50"/>
    </row>
    <row r="67" spans="1:12" s="18" customFormat="1" ht="33.75" thickTop="1" thickBot="1">
      <c r="A67" s="13"/>
      <c r="B67" s="15">
        <v>6.2</v>
      </c>
      <c r="C67" s="32" t="s">
        <v>146</v>
      </c>
      <c r="D67" s="15" t="s">
        <v>17</v>
      </c>
      <c r="E67" s="11">
        <v>5</v>
      </c>
      <c r="F67" s="22"/>
      <c r="G67" s="20">
        <f>E67*F67</f>
        <v>0</v>
      </c>
      <c r="I67"/>
      <c r="J67" s="50"/>
      <c r="K67" s="50"/>
      <c r="L67" s="50"/>
    </row>
    <row r="68" spans="1:12" s="18" customFormat="1" ht="16.5" thickTop="1" thickBot="1">
      <c r="A68" s="13"/>
      <c r="B68" s="15">
        <v>6.3</v>
      </c>
      <c r="C68" s="32" t="s">
        <v>141</v>
      </c>
      <c r="D68" s="15" t="s">
        <v>222</v>
      </c>
      <c r="E68" s="11">
        <v>1</v>
      </c>
      <c r="F68" s="22"/>
      <c r="G68" s="20">
        <f>E68*F68</f>
        <v>0</v>
      </c>
      <c r="I68"/>
      <c r="J68" s="50"/>
      <c r="K68" s="50"/>
      <c r="L68" s="50"/>
    </row>
    <row r="69" spans="1:12" ht="16.5" thickTop="1" thickBot="1">
      <c r="B69" s="33"/>
      <c r="C69" s="33" t="s">
        <v>246</v>
      </c>
      <c r="D69" s="33"/>
      <c r="E69" s="62"/>
      <c r="F69" s="62"/>
      <c r="G69" s="34">
        <f>G$9+G$14+G$22+G$30+G$45+G$64</f>
        <v>0</v>
      </c>
    </row>
    <row r="70" spans="1:12" ht="16.5" thickTop="1" thickBot="1">
      <c r="B70" s="33"/>
      <c r="C70" s="33" t="s">
        <v>247</v>
      </c>
      <c r="D70" s="33"/>
      <c r="E70" s="33"/>
      <c r="F70" s="33"/>
      <c r="G70" s="36">
        <f>G69*0.1</f>
        <v>0</v>
      </c>
    </row>
    <row r="71" spans="1:12" ht="16.5" thickTop="1" thickBot="1">
      <c r="B71" s="33"/>
      <c r="C71" s="33" t="s">
        <v>248</v>
      </c>
      <c r="D71" s="33"/>
      <c r="E71" s="33"/>
      <c r="F71" s="33"/>
      <c r="G71" s="36">
        <f>G70*0.16</f>
        <v>0</v>
      </c>
    </row>
    <row r="72" spans="1:12" ht="16.5" thickTop="1" thickBot="1">
      <c r="B72" s="33"/>
      <c r="C72" s="33" t="s">
        <v>249</v>
      </c>
      <c r="D72" s="33"/>
      <c r="E72" s="33"/>
      <c r="F72" s="33"/>
      <c r="G72" s="34">
        <f>G71+G70+G69</f>
        <v>0</v>
      </c>
    </row>
    <row r="73" spans="1:12" s="18" customFormat="1" ht="16.5" thickTop="1" thickBot="1">
      <c r="A73" s="13"/>
      <c r="B73" s="8" t="s">
        <v>255</v>
      </c>
      <c r="C73" s="9" t="s">
        <v>244</v>
      </c>
      <c r="D73" s="15"/>
      <c r="E73" s="11"/>
      <c r="F73" s="22"/>
      <c r="G73" s="25">
        <f>G80+SUM(G99:G102)+G104</f>
        <v>0</v>
      </c>
    </row>
    <row r="74" spans="1:12" s="18" customFormat="1" ht="31.5" customHeight="1" thickTop="1" thickBot="1">
      <c r="A74" s="13"/>
      <c r="B74" s="92"/>
      <c r="C74" s="226" t="s">
        <v>245</v>
      </c>
      <c r="D74" s="227"/>
      <c r="E74" s="227"/>
      <c r="F74" s="227"/>
      <c r="G74" s="228"/>
    </row>
    <row r="75" spans="1:12" s="18" customFormat="1" ht="16.5" thickTop="1" thickBot="1">
      <c r="A75" s="13"/>
      <c r="B75" s="15"/>
      <c r="C75" s="185" t="s">
        <v>195</v>
      </c>
      <c r="D75" s="63"/>
      <c r="E75" s="64"/>
      <c r="F75" s="64"/>
      <c r="G75" s="65"/>
    </row>
    <row r="76" spans="1:12" s="18" customFormat="1" ht="16.5" thickTop="1" thickBot="1">
      <c r="A76" s="13"/>
      <c r="B76" s="15"/>
      <c r="C76" s="185" t="s">
        <v>36</v>
      </c>
      <c r="D76" s="210"/>
      <c r="E76" s="211"/>
      <c r="F76" s="211"/>
      <c r="G76" s="212"/>
    </row>
    <row r="77" spans="1:12" s="18" customFormat="1" ht="16.5" thickTop="1" thickBot="1">
      <c r="A77" s="13"/>
      <c r="B77" s="15"/>
      <c r="C77" s="185" t="s">
        <v>43</v>
      </c>
      <c r="D77" s="52"/>
      <c r="E77" s="219" t="s">
        <v>44</v>
      </c>
      <c r="F77" s="223"/>
      <c r="G77" s="61"/>
    </row>
    <row r="78" spans="1:12" s="18" customFormat="1" ht="31.5" thickTop="1" thickBot="1">
      <c r="A78" s="13"/>
      <c r="B78" s="90"/>
      <c r="C78" s="184" t="s">
        <v>124</v>
      </c>
      <c r="D78" s="90"/>
      <c r="E78" s="80"/>
      <c r="F78" s="81"/>
      <c r="G78" s="75"/>
    </row>
    <row r="79" spans="1:12" s="18" customFormat="1" ht="16.5" thickTop="1" thickBot="1">
      <c r="A79" s="13"/>
      <c r="B79" s="15"/>
      <c r="C79" s="9" t="s">
        <v>204</v>
      </c>
      <c r="D79" s="15"/>
      <c r="E79" s="21"/>
      <c r="F79" s="22"/>
      <c r="G79" s="20"/>
    </row>
    <row r="80" spans="1:12" s="18" customFormat="1" ht="61.5" thickTop="1" thickBot="1">
      <c r="A80" s="13"/>
      <c r="B80" s="15">
        <v>7.1</v>
      </c>
      <c r="C80" s="28" t="s">
        <v>196</v>
      </c>
      <c r="D80" s="15"/>
      <c r="E80" s="11" t="s">
        <v>17</v>
      </c>
      <c r="F80" s="22">
        <v>1</v>
      </c>
      <c r="G80" s="20"/>
    </row>
    <row r="81" spans="1:7" s="18" customFormat="1" ht="16.5" thickTop="1" thickBot="1">
      <c r="A81" s="13"/>
      <c r="B81" s="15"/>
      <c r="C81" s="186" t="s">
        <v>40</v>
      </c>
      <c r="D81" s="15"/>
      <c r="E81" s="56"/>
      <c r="F81" s="57"/>
      <c r="G81" s="20"/>
    </row>
    <row r="82" spans="1:7" s="18" customFormat="1" ht="16.5" thickTop="1" thickBot="1">
      <c r="A82" s="13"/>
      <c r="B82" s="15"/>
      <c r="C82" s="187" t="s">
        <v>38</v>
      </c>
      <c r="D82" s="15" t="s">
        <v>67</v>
      </c>
      <c r="E82" s="120">
        <v>950</v>
      </c>
      <c r="F82" s="109"/>
      <c r="G82" s="20"/>
    </row>
    <row r="83" spans="1:7" s="18" customFormat="1" ht="16.5" thickTop="1" thickBot="1">
      <c r="A83" s="13"/>
      <c r="B83" s="15"/>
      <c r="C83" s="187" t="s">
        <v>69</v>
      </c>
      <c r="D83" s="15" t="s">
        <v>53</v>
      </c>
      <c r="E83" s="71">
        <v>1.5</v>
      </c>
      <c r="F83" s="72"/>
      <c r="G83" s="20"/>
    </row>
    <row r="84" spans="1:7" s="18" customFormat="1" ht="16.5" thickTop="1" thickBot="1">
      <c r="A84" s="13"/>
      <c r="B84" s="15"/>
      <c r="C84" s="187" t="s">
        <v>70</v>
      </c>
      <c r="D84" s="15" t="s">
        <v>8</v>
      </c>
      <c r="E84" s="105" t="s">
        <v>139</v>
      </c>
      <c r="F84" s="108"/>
      <c r="G84" s="20"/>
    </row>
    <row r="85" spans="1:7" s="18" customFormat="1" ht="16.5" thickTop="1" thickBot="1">
      <c r="A85" s="13"/>
      <c r="B85" s="15"/>
      <c r="C85" s="187" t="s">
        <v>71</v>
      </c>
      <c r="D85" s="15" t="s">
        <v>68</v>
      </c>
      <c r="E85" s="219" t="s">
        <v>93</v>
      </c>
      <c r="F85" s="220"/>
      <c r="G85" s="20"/>
    </row>
    <row r="86" spans="1:7" ht="16.5" thickTop="1" thickBot="1">
      <c r="B86" s="15"/>
      <c r="C86" s="187" t="s">
        <v>72</v>
      </c>
      <c r="D86" s="15" t="s">
        <v>8</v>
      </c>
      <c r="E86" s="122" t="s">
        <v>139</v>
      </c>
      <c r="F86" s="110"/>
      <c r="G86" s="20"/>
    </row>
    <row r="87" spans="1:7" ht="16.5" thickTop="1" thickBot="1">
      <c r="B87" s="15"/>
      <c r="C87" s="187" t="s">
        <v>73</v>
      </c>
      <c r="D87" s="15" t="s">
        <v>67</v>
      </c>
      <c r="E87" s="192">
        <v>964</v>
      </c>
      <c r="F87" s="193"/>
      <c r="G87" s="20"/>
    </row>
    <row r="88" spans="1:7" ht="16.5" thickTop="1" thickBot="1">
      <c r="B88" s="15"/>
      <c r="C88" s="186" t="s">
        <v>41</v>
      </c>
      <c r="D88" s="15"/>
      <c r="E88" s="58"/>
      <c r="F88" s="59"/>
      <c r="G88" s="20"/>
    </row>
    <row r="89" spans="1:7" ht="16.5" thickTop="1" thickBot="1">
      <c r="A89" s="35"/>
      <c r="B89" s="15"/>
      <c r="C89" s="187" t="s">
        <v>42</v>
      </c>
      <c r="D89" s="19" t="s">
        <v>63</v>
      </c>
      <c r="E89" s="58"/>
      <c r="F89" s="59"/>
      <c r="G89" s="20"/>
    </row>
    <row r="90" spans="1:7" ht="16.5" thickTop="1" thickBot="1">
      <c r="B90" s="15"/>
      <c r="C90" s="185" t="s">
        <v>56</v>
      </c>
      <c r="D90" s="19" t="s">
        <v>53</v>
      </c>
      <c r="E90" s="58"/>
      <c r="F90" s="59"/>
      <c r="G90" s="20"/>
    </row>
    <row r="91" spans="1:7" ht="16.5" thickTop="1" thickBot="1">
      <c r="B91" s="15"/>
      <c r="C91" s="185" t="s">
        <v>57</v>
      </c>
      <c r="D91" s="19" t="s">
        <v>53</v>
      </c>
      <c r="E91" s="58"/>
      <c r="F91" s="59"/>
      <c r="G91" s="20"/>
    </row>
    <row r="92" spans="1:7" ht="16.5" thickTop="1" thickBot="1">
      <c r="B92" s="15"/>
      <c r="C92" s="185" t="s">
        <v>58</v>
      </c>
      <c r="D92" s="19" t="s">
        <v>53</v>
      </c>
      <c r="E92" s="58"/>
      <c r="F92" s="59"/>
      <c r="G92" s="20"/>
    </row>
    <row r="93" spans="1:7" ht="16.5" thickTop="1" thickBot="1">
      <c r="B93" s="15"/>
      <c r="C93" s="185" t="s">
        <v>59</v>
      </c>
      <c r="D93" s="19" t="s">
        <v>53</v>
      </c>
      <c r="E93" s="58"/>
      <c r="F93" s="59"/>
      <c r="G93" s="20"/>
    </row>
    <row r="94" spans="1:7" ht="16.5" thickTop="1" thickBot="1">
      <c r="B94" s="15"/>
      <c r="C94" s="185" t="s">
        <v>60</v>
      </c>
      <c r="D94" s="19" t="s">
        <v>54</v>
      </c>
      <c r="E94" s="58"/>
      <c r="F94" s="59"/>
      <c r="G94" s="20"/>
    </row>
    <row r="95" spans="1:7" ht="16.5" thickTop="1" thickBot="1">
      <c r="B95" s="15"/>
      <c r="C95" s="185" t="s">
        <v>61</v>
      </c>
      <c r="D95" s="19" t="s">
        <v>55</v>
      </c>
      <c r="E95" s="58"/>
      <c r="F95" s="59"/>
      <c r="G95" s="20"/>
    </row>
    <row r="96" spans="1:7" ht="16.5" thickTop="1" thickBot="1">
      <c r="B96" s="15"/>
      <c r="C96" s="185" t="s">
        <v>62</v>
      </c>
      <c r="D96" s="19" t="s">
        <v>55</v>
      </c>
      <c r="E96" s="58"/>
      <c r="F96" s="59"/>
      <c r="G96" s="20"/>
    </row>
    <row r="97" spans="1:7" ht="16.5" thickTop="1" thickBot="1">
      <c r="B97" s="15"/>
      <c r="C97" s="185" t="s">
        <v>45</v>
      </c>
      <c r="D97" s="19" t="s">
        <v>17</v>
      </c>
      <c r="E97" s="58"/>
      <c r="F97" s="59"/>
      <c r="G97" s="20"/>
    </row>
    <row r="98" spans="1:7" ht="31.5" thickTop="1" thickBot="1">
      <c r="B98" s="90">
        <v>7.2</v>
      </c>
      <c r="C98" s="197" t="s">
        <v>263</v>
      </c>
      <c r="D98" s="91"/>
      <c r="E98" s="73"/>
      <c r="F98" s="74"/>
      <c r="G98" s="75"/>
    </row>
    <row r="99" spans="1:7" ht="31.5" thickTop="1" thickBot="1">
      <c r="B99" s="15" t="s">
        <v>235</v>
      </c>
      <c r="C99" s="188" t="s">
        <v>238</v>
      </c>
      <c r="D99" s="19" t="s">
        <v>17</v>
      </c>
      <c r="E99" s="11">
        <v>1</v>
      </c>
      <c r="F99" s="22"/>
      <c r="G99" s="20">
        <f>E99*F99</f>
        <v>0</v>
      </c>
    </row>
    <row r="100" spans="1:7" s="18" customFormat="1" ht="31.5" thickTop="1" thickBot="1">
      <c r="A100" s="13"/>
      <c r="B100" s="15" t="s">
        <v>236</v>
      </c>
      <c r="C100" s="19" t="s">
        <v>207</v>
      </c>
      <c r="D100" s="15" t="s">
        <v>7</v>
      </c>
      <c r="E100" s="11">
        <v>1</v>
      </c>
      <c r="F100" s="22"/>
      <c r="G100" s="20">
        <f>E100*F100</f>
        <v>0</v>
      </c>
    </row>
    <row r="101" spans="1:7" s="18" customFormat="1" ht="31.5" thickTop="1" thickBot="1">
      <c r="A101" s="13"/>
      <c r="B101" s="15" t="s">
        <v>237</v>
      </c>
      <c r="C101" s="19" t="s">
        <v>209</v>
      </c>
      <c r="D101" s="15" t="s">
        <v>7</v>
      </c>
      <c r="E101" s="11">
        <v>1</v>
      </c>
      <c r="F101" s="22"/>
      <c r="G101" s="20">
        <f>E101*F101</f>
        <v>0</v>
      </c>
    </row>
    <row r="102" spans="1:7" s="18" customFormat="1" ht="16.5" thickTop="1" thickBot="1">
      <c r="A102" s="13"/>
      <c r="B102" s="15" t="s">
        <v>271</v>
      </c>
      <c r="C102" s="19" t="s">
        <v>208</v>
      </c>
      <c r="D102" s="15" t="s">
        <v>7</v>
      </c>
      <c r="E102" s="11">
        <v>1</v>
      </c>
      <c r="F102" s="22"/>
      <c r="G102" s="20">
        <f t="shared" ref="G102" si="4">E102*F102</f>
        <v>0</v>
      </c>
    </row>
    <row r="103" spans="1:7" ht="16.5" thickTop="1" thickBot="1">
      <c r="B103" s="15"/>
      <c r="C103" s="189" t="s">
        <v>39</v>
      </c>
      <c r="D103" s="19"/>
      <c r="E103" s="21"/>
      <c r="F103" s="22"/>
      <c r="G103" s="20"/>
    </row>
    <row r="104" spans="1:7" ht="46.5" thickTop="1" thickBot="1">
      <c r="B104" s="15">
        <v>7.3</v>
      </c>
      <c r="C104" s="190" t="s">
        <v>197</v>
      </c>
      <c r="D104" s="19" t="s">
        <v>17</v>
      </c>
      <c r="E104" s="11">
        <v>1</v>
      </c>
      <c r="F104" s="22"/>
      <c r="G104" s="20">
        <f>F104</f>
        <v>0</v>
      </c>
    </row>
    <row r="105" spans="1:7" ht="16.5" thickTop="1" thickBot="1">
      <c r="B105" s="15"/>
      <c r="C105" s="191" t="s">
        <v>41</v>
      </c>
      <c r="D105" s="19"/>
      <c r="E105" s="21"/>
      <c r="F105" s="22"/>
      <c r="G105" s="20"/>
    </row>
    <row r="106" spans="1:7" ht="16.5" thickTop="1" thickBot="1">
      <c r="B106" s="15"/>
      <c r="C106" s="187" t="s">
        <v>46</v>
      </c>
      <c r="D106" s="19"/>
      <c r="E106" s="224"/>
      <c r="F106" s="225"/>
      <c r="G106" s="20"/>
    </row>
    <row r="107" spans="1:7" ht="16.5" thickTop="1" thickBot="1">
      <c r="B107" s="15"/>
      <c r="C107" s="187" t="s">
        <v>49</v>
      </c>
      <c r="D107" s="19" t="s">
        <v>52</v>
      </c>
      <c r="E107" s="217"/>
      <c r="F107" s="218"/>
      <c r="G107" s="20"/>
    </row>
    <row r="108" spans="1:7" ht="16.5" thickTop="1" thickBot="1">
      <c r="B108" s="15"/>
      <c r="C108" s="187" t="s">
        <v>205</v>
      </c>
      <c r="D108" s="19" t="s">
        <v>75</v>
      </c>
      <c r="E108" s="217"/>
      <c r="F108" s="218"/>
      <c r="G108" s="20"/>
    </row>
    <row r="109" spans="1:7" ht="16.5" thickTop="1" thickBot="1">
      <c r="B109" s="15"/>
      <c r="C109" s="185" t="s">
        <v>66</v>
      </c>
      <c r="D109" s="19"/>
      <c r="E109" s="217"/>
      <c r="F109" s="218"/>
      <c r="G109" s="20"/>
    </row>
    <row r="110" spans="1:7" ht="16.5" thickTop="1" thickBot="1">
      <c r="B110" s="15">
        <v>7.4</v>
      </c>
      <c r="C110" s="188" t="s">
        <v>262</v>
      </c>
      <c r="D110" s="19"/>
      <c r="E110" s="67"/>
      <c r="F110" s="68"/>
      <c r="G110" s="60"/>
    </row>
    <row r="111" spans="1:7" ht="16.5" thickTop="1" thickBot="1">
      <c r="B111" s="15"/>
      <c r="C111" s="188"/>
      <c r="D111" s="19"/>
      <c r="E111" s="67"/>
      <c r="F111" s="68"/>
      <c r="G111" s="60"/>
    </row>
    <row r="112" spans="1:7" ht="16.5" thickTop="1" thickBot="1">
      <c r="B112" s="33"/>
      <c r="C112" s="33" t="s">
        <v>250</v>
      </c>
      <c r="D112" s="33"/>
      <c r="E112" s="62"/>
      <c r="F112" s="62"/>
      <c r="G112" s="34">
        <f>G73</f>
        <v>0</v>
      </c>
    </row>
    <row r="113" spans="1:7" ht="16.5" thickTop="1" thickBot="1">
      <c r="B113" s="33"/>
      <c r="C113" s="33" t="s">
        <v>251</v>
      </c>
      <c r="D113" s="33"/>
      <c r="E113" s="33"/>
      <c r="F113" s="33"/>
      <c r="G113" s="36">
        <f>G112*0.1</f>
        <v>0</v>
      </c>
    </row>
    <row r="114" spans="1:7" ht="16.5" thickTop="1" thickBot="1">
      <c r="B114" s="33"/>
      <c r="C114" s="33" t="s">
        <v>252</v>
      </c>
      <c r="D114" s="33"/>
      <c r="E114" s="33"/>
      <c r="F114" s="33"/>
      <c r="G114" s="36">
        <f>G113*0.16</f>
        <v>0</v>
      </c>
    </row>
    <row r="115" spans="1:7" ht="16.5" thickTop="1" thickBot="1">
      <c r="B115" s="33"/>
      <c r="C115" s="33" t="s">
        <v>253</v>
      </c>
      <c r="D115" s="33"/>
      <c r="E115" s="33"/>
      <c r="F115" s="33"/>
      <c r="G115" s="34">
        <f>G114+G113+G112</f>
        <v>0</v>
      </c>
    </row>
    <row r="116" spans="1:7" s="18" customFormat="1" ht="16.5" thickTop="1" thickBot="1">
      <c r="A116" s="13"/>
      <c r="B116" s="8" t="s">
        <v>254</v>
      </c>
      <c r="C116" s="9" t="s">
        <v>256</v>
      </c>
      <c r="D116" s="15"/>
      <c r="E116" s="11"/>
      <c r="F116" s="22"/>
      <c r="G116" s="25">
        <f>G123+G143+SUM(G151:G152)</f>
        <v>0</v>
      </c>
    </row>
    <row r="117" spans="1:7" s="18" customFormat="1" ht="31.5" customHeight="1" thickTop="1" thickBot="1">
      <c r="A117" s="13"/>
      <c r="B117" s="92"/>
      <c r="C117" s="226" t="s">
        <v>245</v>
      </c>
      <c r="D117" s="227"/>
      <c r="E117" s="227"/>
      <c r="F117" s="227"/>
      <c r="G117" s="228"/>
    </row>
    <row r="118" spans="1:7" s="18" customFormat="1" ht="16.5" thickTop="1" thickBot="1">
      <c r="A118" s="13"/>
      <c r="B118" s="15"/>
      <c r="C118" s="185" t="s">
        <v>195</v>
      </c>
      <c r="D118" s="63"/>
      <c r="E118" s="64"/>
      <c r="F118" s="64"/>
      <c r="G118" s="65"/>
    </row>
    <row r="119" spans="1:7" s="18" customFormat="1" ht="16.5" thickTop="1" thickBot="1">
      <c r="A119" s="13"/>
      <c r="B119" s="15"/>
      <c r="C119" s="185" t="s">
        <v>36</v>
      </c>
      <c r="D119" s="210"/>
      <c r="E119" s="211"/>
      <c r="F119" s="211"/>
      <c r="G119" s="212"/>
    </row>
    <row r="120" spans="1:7" s="18" customFormat="1" ht="16.5" thickTop="1" thickBot="1">
      <c r="A120" s="13"/>
      <c r="B120" s="15"/>
      <c r="C120" s="185" t="s">
        <v>43</v>
      </c>
      <c r="D120" s="52"/>
      <c r="E120" s="219" t="s">
        <v>44</v>
      </c>
      <c r="F120" s="223"/>
      <c r="G120" s="61"/>
    </row>
    <row r="121" spans="1:7" s="18" customFormat="1" ht="31.5" thickTop="1" thickBot="1">
      <c r="A121" s="13"/>
      <c r="B121" s="90"/>
      <c r="C121" s="184" t="s">
        <v>124</v>
      </c>
      <c r="D121" s="90"/>
      <c r="E121" s="80"/>
      <c r="F121" s="81"/>
      <c r="G121" s="75"/>
    </row>
    <row r="122" spans="1:7" s="18" customFormat="1" ht="16.5" thickTop="1" thickBot="1">
      <c r="A122" s="13"/>
      <c r="B122" s="15"/>
      <c r="C122" s="9" t="s">
        <v>204</v>
      </c>
      <c r="D122" s="15"/>
      <c r="E122" s="21"/>
      <c r="F122" s="22"/>
      <c r="G122" s="20"/>
    </row>
    <row r="123" spans="1:7" s="18" customFormat="1" ht="61.5" thickTop="1" thickBot="1">
      <c r="A123" s="13"/>
      <c r="B123" s="15">
        <v>7.1</v>
      </c>
      <c r="C123" s="28" t="s">
        <v>196</v>
      </c>
      <c r="D123" s="15"/>
      <c r="E123" s="11" t="s">
        <v>17</v>
      </c>
      <c r="F123" s="22">
        <v>1</v>
      </c>
      <c r="G123" s="20"/>
    </row>
    <row r="124" spans="1:7" s="18" customFormat="1" ht="16.5" thickTop="1" thickBot="1">
      <c r="A124" s="13"/>
      <c r="B124" s="15"/>
      <c r="C124" s="186" t="s">
        <v>40</v>
      </c>
      <c r="D124" s="15"/>
      <c r="E124" s="56"/>
      <c r="F124" s="57"/>
      <c r="G124" s="20"/>
    </row>
    <row r="125" spans="1:7" s="18" customFormat="1" ht="16.5" thickTop="1" thickBot="1">
      <c r="A125" s="13"/>
      <c r="B125" s="15"/>
      <c r="C125" s="187" t="s">
        <v>38</v>
      </c>
      <c r="D125" s="15" t="s">
        <v>67</v>
      </c>
      <c r="E125" s="120">
        <v>950</v>
      </c>
      <c r="F125" s="109"/>
      <c r="G125" s="20"/>
    </row>
    <row r="126" spans="1:7" s="18" customFormat="1" ht="16.5" thickTop="1" thickBot="1">
      <c r="A126" s="13"/>
      <c r="B126" s="15"/>
      <c r="C126" s="187" t="s">
        <v>69</v>
      </c>
      <c r="D126" s="15" t="s">
        <v>53</v>
      </c>
      <c r="E126" s="71">
        <v>1.5</v>
      </c>
      <c r="F126" s="72"/>
      <c r="G126" s="20"/>
    </row>
    <row r="127" spans="1:7" s="18" customFormat="1" ht="16.5" thickTop="1" thickBot="1">
      <c r="A127" s="13"/>
      <c r="B127" s="15"/>
      <c r="C127" s="187" t="s">
        <v>70</v>
      </c>
      <c r="D127" s="15" t="s">
        <v>8</v>
      </c>
      <c r="E127" s="105" t="s">
        <v>139</v>
      </c>
      <c r="F127" s="108"/>
      <c r="G127" s="20"/>
    </row>
    <row r="128" spans="1:7" s="18" customFormat="1" ht="16.5" thickTop="1" thickBot="1">
      <c r="A128" s="13"/>
      <c r="B128" s="15"/>
      <c r="C128" s="187" t="s">
        <v>71</v>
      </c>
      <c r="D128" s="15" t="s">
        <v>68</v>
      </c>
      <c r="E128" s="219" t="s">
        <v>93</v>
      </c>
      <c r="F128" s="220"/>
      <c r="G128" s="20"/>
    </row>
    <row r="129" spans="1:7" ht="16.5" thickTop="1" thickBot="1">
      <c r="B129" s="15"/>
      <c r="C129" s="187" t="s">
        <v>72</v>
      </c>
      <c r="D129" s="15" t="s">
        <v>8</v>
      </c>
      <c r="E129" s="122" t="s">
        <v>139</v>
      </c>
      <c r="F129" s="110"/>
      <c r="G129" s="20"/>
    </row>
    <row r="130" spans="1:7" ht="16.5" thickTop="1" thickBot="1">
      <c r="B130" s="15"/>
      <c r="C130" s="187" t="s">
        <v>73</v>
      </c>
      <c r="D130" s="15" t="s">
        <v>67</v>
      </c>
      <c r="E130" s="195">
        <v>964</v>
      </c>
      <c r="F130" s="196"/>
      <c r="G130" s="20"/>
    </row>
    <row r="131" spans="1:7" ht="16.5" thickTop="1" thickBot="1">
      <c r="B131" s="15"/>
      <c r="C131" s="186" t="s">
        <v>41</v>
      </c>
      <c r="D131" s="15"/>
      <c r="E131" s="58"/>
      <c r="F131" s="59"/>
      <c r="G131" s="20"/>
    </row>
    <row r="132" spans="1:7" ht="16.5" thickTop="1" thickBot="1">
      <c r="A132" s="35"/>
      <c r="B132" s="15"/>
      <c r="C132" s="187" t="s">
        <v>42</v>
      </c>
      <c r="D132" s="19" t="s">
        <v>63</v>
      </c>
      <c r="E132" s="58"/>
      <c r="F132" s="59"/>
      <c r="G132" s="20"/>
    </row>
    <row r="133" spans="1:7" ht="16.5" thickTop="1" thickBot="1">
      <c r="B133" s="15"/>
      <c r="C133" s="185" t="s">
        <v>56</v>
      </c>
      <c r="D133" s="19" t="s">
        <v>53</v>
      </c>
      <c r="E133" s="58"/>
      <c r="F133" s="59"/>
      <c r="G133" s="20"/>
    </row>
    <row r="134" spans="1:7" ht="16.5" thickTop="1" thickBot="1">
      <c r="B134" s="15"/>
      <c r="C134" s="185" t="s">
        <v>57</v>
      </c>
      <c r="D134" s="19" t="s">
        <v>53</v>
      </c>
      <c r="E134" s="58"/>
      <c r="F134" s="59"/>
      <c r="G134" s="20"/>
    </row>
    <row r="135" spans="1:7" ht="16.5" thickTop="1" thickBot="1">
      <c r="B135" s="15"/>
      <c r="C135" s="185" t="s">
        <v>58</v>
      </c>
      <c r="D135" s="19" t="s">
        <v>53</v>
      </c>
      <c r="E135" s="58"/>
      <c r="F135" s="59"/>
      <c r="G135" s="20"/>
    </row>
    <row r="136" spans="1:7" ht="16.5" thickTop="1" thickBot="1">
      <c r="B136" s="15"/>
      <c r="C136" s="185" t="s">
        <v>59</v>
      </c>
      <c r="D136" s="19" t="s">
        <v>53</v>
      </c>
      <c r="E136" s="58"/>
      <c r="F136" s="59"/>
      <c r="G136" s="20"/>
    </row>
    <row r="137" spans="1:7" ht="16.5" thickTop="1" thickBot="1">
      <c r="B137" s="15"/>
      <c r="C137" s="185" t="s">
        <v>60</v>
      </c>
      <c r="D137" s="19" t="s">
        <v>54</v>
      </c>
      <c r="E137" s="58"/>
      <c r="F137" s="59"/>
      <c r="G137" s="20"/>
    </row>
    <row r="138" spans="1:7" ht="16.5" thickTop="1" thickBot="1">
      <c r="B138" s="15"/>
      <c r="C138" s="185" t="s">
        <v>61</v>
      </c>
      <c r="D138" s="19" t="s">
        <v>55</v>
      </c>
      <c r="E138" s="58"/>
      <c r="F138" s="59"/>
      <c r="G138" s="20"/>
    </row>
    <row r="139" spans="1:7" ht="16.5" thickTop="1" thickBot="1">
      <c r="B139" s="15"/>
      <c r="C139" s="185" t="s">
        <v>62</v>
      </c>
      <c r="D139" s="19" t="s">
        <v>55</v>
      </c>
      <c r="E139" s="58"/>
      <c r="F139" s="59"/>
      <c r="G139" s="20"/>
    </row>
    <row r="140" spans="1:7" ht="16.5" thickTop="1" thickBot="1">
      <c r="B140" s="15"/>
      <c r="C140" s="185" t="s">
        <v>45</v>
      </c>
      <c r="D140" s="19" t="s">
        <v>17</v>
      </c>
      <c r="E140" s="58"/>
      <c r="F140" s="59"/>
      <c r="G140" s="20"/>
    </row>
    <row r="141" spans="1:7" ht="16.5" thickTop="1" thickBot="1">
      <c r="B141" s="90">
        <v>7.2</v>
      </c>
      <c r="C141" s="197" t="s">
        <v>264</v>
      </c>
      <c r="D141" s="91"/>
      <c r="E141" s="73"/>
      <c r="F141" s="74"/>
      <c r="G141" s="75"/>
    </row>
    <row r="142" spans="1:7" ht="16.5" thickTop="1" thickBot="1">
      <c r="B142" s="15"/>
      <c r="C142" s="189" t="s">
        <v>39</v>
      </c>
      <c r="D142" s="19"/>
      <c r="E142" s="21"/>
      <c r="F142" s="22"/>
      <c r="G142" s="20"/>
    </row>
    <row r="143" spans="1:7" ht="46.5" thickTop="1" thickBot="1">
      <c r="B143" s="15">
        <v>7.3</v>
      </c>
      <c r="C143" s="190" t="s">
        <v>197</v>
      </c>
      <c r="D143" s="19" t="s">
        <v>17</v>
      </c>
      <c r="E143" s="11">
        <v>1</v>
      </c>
      <c r="F143" s="22"/>
      <c r="G143" s="20">
        <f>F143</f>
        <v>0</v>
      </c>
    </row>
    <row r="144" spans="1:7" ht="16.5" thickTop="1" thickBot="1">
      <c r="B144" s="15"/>
      <c r="C144" s="191" t="s">
        <v>41</v>
      </c>
      <c r="D144" s="19"/>
      <c r="E144" s="21"/>
      <c r="F144" s="22"/>
      <c r="G144" s="20"/>
    </row>
    <row r="145" spans="2:7" ht="16.5" thickTop="1" thickBot="1">
      <c r="B145" s="15"/>
      <c r="C145" s="187" t="s">
        <v>46</v>
      </c>
      <c r="D145" s="19"/>
      <c r="E145" s="224"/>
      <c r="F145" s="225"/>
      <c r="G145" s="20"/>
    </row>
    <row r="146" spans="2:7" ht="16.5" thickTop="1" thickBot="1">
      <c r="B146" s="15"/>
      <c r="C146" s="187" t="s">
        <v>49</v>
      </c>
      <c r="D146" s="19" t="s">
        <v>52</v>
      </c>
      <c r="E146" s="217"/>
      <c r="F146" s="218"/>
      <c r="G146" s="20"/>
    </row>
    <row r="147" spans="2:7" ht="16.5" thickTop="1" thickBot="1">
      <c r="B147" s="15"/>
      <c r="C147" s="187" t="s">
        <v>205</v>
      </c>
      <c r="D147" s="19" t="s">
        <v>75</v>
      </c>
      <c r="E147" s="217"/>
      <c r="F147" s="218"/>
      <c r="G147" s="20"/>
    </row>
    <row r="148" spans="2:7" ht="16.5" thickTop="1" thickBot="1">
      <c r="B148" s="15"/>
      <c r="C148" s="185" t="s">
        <v>66</v>
      </c>
      <c r="D148" s="19"/>
      <c r="E148" s="217"/>
      <c r="F148" s="218"/>
      <c r="G148" s="20"/>
    </row>
    <row r="149" spans="2:7" ht="16.5" thickTop="1" thickBot="1">
      <c r="B149" s="15"/>
      <c r="C149" s="191" t="s">
        <v>76</v>
      </c>
      <c r="D149" s="19"/>
      <c r="E149" s="67"/>
      <c r="F149" s="68"/>
      <c r="G149" s="60"/>
    </row>
    <row r="150" spans="2:7" ht="31.5" thickTop="1" thickBot="1">
      <c r="B150" s="90">
        <v>7.4</v>
      </c>
      <c r="C150" s="197" t="s">
        <v>239</v>
      </c>
      <c r="D150" s="91"/>
      <c r="E150" s="198">
        <v>0</v>
      </c>
      <c r="F150" s="74"/>
      <c r="G150" s="75"/>
    </row>
    <row r="151" spans="2:7" ht="31.5" thickTop="1" thickBot="1">
      <c r="B151" s="15" t="s">
        <v>78</v>
      </c>
      <c r="C151" s="188" t="s">
        <v>240</v>
      </c>
      <c r="D151" s="19" t="s">
        <v>17</v>
      </c>
      <c r="E151" s="11">
        <v>1</v>
      </c>
      <c r="F151" s="22"/>
      <c r="G151" s="20">
        <f>E151*F151</f>
        <v>0</v>
      </c>
    </row>
    <row r="152" spans="2:7" ht="46.5" thickTop="1" thickBot="1">
      <c r="B152" s="15" t="s">
        <v>79</v>
      </c>
      <c r="C152" s="188" t="s">
        <v>241</v>
      </c>
      <c r="D152" s="19" t="s">
        <v>8</v>
      </c>
      <c r="E152" s="11">
        <v>146</v>
      </c>
      <c r="F152" s="22"/>
      <c r="G152" s="20">
        <f>E152*F152</f>
        <v>0</v>
      </c>
    </row>
    <row r="153" spans="2:7" ht="16.5" thickTop="1" thickBot="1">
      <c r="B153" s="33"/>
      <c r="C153" s="33" t="s">
        <v>258</v>
      </c>
      <c r="D153" s="33"/>
      <c r="E153" s="62"/>
      <c r="F153" s="62"/>
      <c r="G153" s="34">
        <f>G116</f>
        <v>0</v>
      </c>
    </row>
    <row r="154" spans="2:7" ht="16.5" thickTop="1" thickBot="1">
      <c r="B154" s="33"/>
      <c r="C154" s="33" t="s">
        <v>259</v>
      </c>
      <c r="D154" s="33"/>
      <c r="E154" s="33"/>
      <c r="F154" s="33"/>
      <c r="G154" s="36">
        <f>G153*0.1</f>
        <v>0</v>
      </c>
    </row>
    <row r="155" spans="2:7" ht="16.5" thickTop="1" thickBot="1">
      <c r="B155" s="33"/>
      <c r="C155" s="33" t="s">
        <v>260</v>
      </c>
      <c r="D155" s="33"/>
      <c r="E155" s="33"/>
      <c r="F155" s="33"/>
      <c r="G155" s="36">
        <f>G154*0.16</f>
        <v>0</v>
      </c>
    </row>
    <row r="156" spans="2:7" ht="16.5" thickTop="1" thickBot="1">
      <c r="B156" s="33"/>
      <c r="C156" s="33" t="s">
        <v>261</v>
      </c>
      <c r="D156" s="33"/>
      <c r="E156" s="33"/>
      <c r="F156" s="33"/>
      <c r="G156" s="34">
        <f>G155+G154+G153</f>
        <v>0</v>
      </c>
    </row>
    <row r="157" spans="2:7" ht="15.75" thickTop="1"/>
  </sheetData>
  <mergeCells count="22">
    <mergeCell ref="E147:F147"/>
    <mergeCell ref="E148:F148"/>
    <mergeCell ref="C74:G74"/>
    <mergeCell ref="C117:G117"/>
    <mergeCell ref="D119:G119"/>
    <mergeCell ref="E120:F120"/>
    <mergeCell ref="E128:F128"/>
    <mergeCell ref="E145:F145"/>
    <mergeCell ref="E146:F146"/>
    <mergeCell ref="E109:F109"/>
    <mergeCell ref="D76:G76"/>
    <mergeCell ref="E77:F77"/>
    <mergeCell ref="E85:F85"/>
    <mergeCell ref="E106:F106"/>
    <mergeCell ref="E107:F107"/>
    <mergeCell ref="E108:F108"/>
    <mergeCell ref="D34:G34"/>
    <mergeCell ref="B2:G2"/>
    <mergeCell ref="B3:G3"/>
    <mergeCell ref="B5:G5"/>
    <mergeCell ref="D32:G32"/>
    <mergeCell ref="D33:G33"/>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4" manualBreakCount="4">
    <brk id="28" max="16383" man="1"/>
    <brk id="64" max="16383" man="1"/>
    <brk id="72" max="16383" man="1"/>
    <brk id="11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79998168889431442"/>
    <pageSetUpPr fitToPage="1"/>
  </sheetPr>
  <dimension ref="A2:L163"/>
  <sheetViews>
    <sheetView view="pageBreakPreview" zoomScale="90" zoomScaleNormal="100" zoomScaleSheetLayoutView="90" workbookViewId="0">
      <selection activeCell="E39" sqref="E39"/>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 min="19" max="19" width="8.5703125"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170</v>
      </c>
      <c r="C5" s="213"/>
      <c r="D5" s="213"/>
      <c r="E5" s="213"/>
      <c r="F5" s="213"/>
      <c r="G5" s="213"/>
    </row>
    <row r="6" spans="1:7" ht="16.5" thickTop="1" thickBot="1">
      <c r="B6" s="5" t="s">
        <v>184</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102">
        <v>4</v>
      </c>
      <c r="F15" s="16"/>
      <c r="G15" s="20">
        <f t="shared" ref="G15:G21" si="0">E15*F15</f>
        <v>0</v>
      </c>
    </row>
    <row r="16" spans="1:7" s="18" customFormat="1" ht="31.5" thickTop="1" thickBot="1">
      <c r="A16" s="13"/>
      <c r="B16" s="15">
        <v>2.2000000000000002</v>
      </c>
      <c r="C16" s="19" t="s">
        <v>227</v>
      </c>
      <c r="D16" s="15" t="s">
        <v>8</v>
      </c>
      <c r="E16" s="11">
        <v>158.4</v>
      </c>
      <c r="F16" s="16"/>
      <c r="G16" s="20">
        <f t="shared" si="0"/>
        <v>0</v>
      </c>
    </row>
    <row r="17" spans="1:7" s="18" customFormat="1" ht="31.5" thickTop="1" thickBot="1">
      <c r="A17" s="13"/>
      <c r="B17" s="15">
        <v>2.2999999999999998</v>
      </c>
      <c r="C17" s="19" t="s">
        <v>226</v>
      </c>
      <c r="D17" s="15" t="s">
        <v>8</v>
      </c>
      <c r="E17" s="11">
        <v>17.600000000000001</v>
      </c>
      <c r="F17" s="16"/>
      <c r="G17" s="20">
        <f t="shared" si="0"/>
        <v>0</v>
      </c>
    </row>
    <row r="18" spans="1:7" s="18" customFormat="1" ht="31.5" thickTop="1" thickBot="1">
      <c r="A18" s="13"/>
      <c r="B18" s="15">
        <v>2.4</v>
      </c>
      <c r="C18" s="19" t="s">
        <v>117</v>
      </c>
      <c r="D18" s="15" t="s">
        <v>18</v>
      </c>
      <c r="E18" s="11">
        <v>1.5840000000000001</v>
      </c>
      <c r="F18" s="16"/>
      <c r="G18" s="20">
        <f t="shared" si="0"/>
        <v>0</v>
      </c>
    </row>
    <row r="19" spans="1:7" s="18" customFormat="1" ht="31.5" thickTop="1" thickBot="1">
      <c r="A19" s="13"/>
      <c r="B19" s="15">
        <v>2.5</v>
      </c>
      <c r="C19" s="19" t="s">
        <v>118</v>
      </c>
      <c r="D19" s="15" t="s">
        <v>18</v>
      </c>
      <c r="E19" s="11">
        <v>1.5840000000000001</v>
      </c>
      <c r="F19" s="16"/>
      <c r="G19" s="20">
        <f t="shared" si="0"/>
        <v>0</v>
      </c>
    </row>
    <row r="20" spans="1:7" s="18" customFormat="1" ht="46.5" thickTop="1" thickBot="1">
      <c r="A20" s="13"/>
      <c r="B20" s="15">
        <v>2.6</v>
      </c>
      <c r="C20" s="19" t="s">
        <v>224</v>
      </c>
      <c r="D20" s="15" t="s">
        <v>8</v>
      </c>
      <c r="E20" s="11">
        <v>158.4</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SUM(G23:G28)</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86</v>
      </c>
      <c r="F24" s="22"/>
      <c r="G24" s="20">
        <f>E24*F24</f>
        <v>0</v>
      </c>
    </row>
    <row r="25" spans="1:7" s="18" customFormat="1" ht="18.75" thickTop="1" thickBot="1">
      <c r="A25" s="13"/>
      <c r="B25" s="15">
        <v>3.2</v>
      </c>
      <c r="C25" s="23" t="s">
        <v>21</v>
      </c>
      <c r="D25" s="15" t="s">
        <v>17</v>
      </c>
      <c r="E25" s="11">
        <v>2</v>
      </c>
      <c r="F25" s="22"/>
      <c r="G25" s="20"/>
    </row>
    <row r="26" spans="1:7" s="18" customFormat="1" ht="46.5" thickTop="1" thickBot="1">
      <c r="A26" s="13"/>
      <c r="B26" s="15">
        <v>3.3</v>
      </c>
      <c r="C26" s="19" t="s">
        <v>210</v>
      </c>
      <c r="D26" s="15" t="s">
        <v>30</v>
      </c>
      <c r="E26" s="11">
        <v>1</v>
      </c>
      <c r="F26" s="22"/>
      <c r="G26" s="20">
        <f>E26*F26</f>
        <v>0</v>
      </c>
    </row>
    <row r="27" spans="1:7" s="18" customFormat="1" ht="121.5" thickTop="1" thickBot="1">
      <c r="A27" s="13"/>
      <c r="B27" s="15">
        <v>3.4</v>
      </c>
      <c r="C27" s="19" t="s">
        <v>230</v>
      </c>
      <c r="D27" s="15" t="s">
        <v>30</v>
      </c>
      <c r="E27" s="11">
        <v>1</v>
      </c>
      <c r="F27" s="22"/>
      <c r="G27" s="20">
        <f>E27*F27</f>
        <v>0</v>
      </c>
    </row>
    <row r="28" spans="1:7" s="18" customFormat="1" ht="16.5" thickTop="1" thickBot="1">
      <c r="A28" s="13"/>
      <c r="B28" s="15"/>
      <c r="C28" s="19"/>
      <c r="D28" s="15"/>
      <c r="E28" s="11"/>
      <c r="F28" s="22"/>
      <c r="G28" s="20"/>
    </row>
    <row r="29" spans="1:7" s="18" customFormat="1" ht="16.5" thickTop="1" thickBot="1">
      <c r="A29" s="13"/>
      <c r="B29" s="15"/>
      <c r="C29" s="47" t="s">
        <v>23</v>
      </c>
      <c r="D29" s="15"/>
      <c r="E29" s="24"/>
      <c r="F29" s="22"/>
      <c r="G29" s="48">
        <f>G9+G14+G22</f>
        <v>0</v>
      </c>
    </row>
    <row r="30" spans="1:7" s="18" customFormat="1" ht="16.5" thickTop="1" thickBot="1">
      <c r="A30" s="13"/>
      <c r="B30" s="15"/>
      <c r="C30" s="47" t="s">
        <v>24</v>
      </c>
      <c r="D30" s="15"/>
      <c r="E30" s="24"/>
      <c r="F30" s="22"/>
      <c r="G30" s="48">
        <f>G29</f>
        <v>0</v>
      </c>
    </row>
    <row r="31" spans="1:7" s="18" customFormat="1" ht="16.5" thickTop="1" thickBot="1">
      <c r="A31" s="13"/>
      <c r="B31" s="8" t="s">
        <v>90</v>
      </c>
      <c r="C31" s="9"/>
      <c r="D31" s="15"/>
      <c r="E31" s="24"/>
      <c r="F31" s="22"/>
      <c r="G31" s="25">
        <f>SUM(G37:G45)</f>
        <v>0</v>
      </c>
    </row>
    <row r="32" spans="1:7" s="18" customFormat="1" ht="16.5" thickTop="1" thickBot="1">
      <c r="A32" s="13"/>
      <c r="B32" s="92"/>
      <c r="C32" s="91" t="s">
        <v>34</v>
      </c>
      <c r="D32" s="90"/>
      <c r="E32" s="77"/>
      <c r="F32" s="74"/>
      <c r="G32" s="76"/>
    </row>
    <row r="33" spans="1:7" s="18" customFormat="1" ht="16.5" thickTop="1" thickBot="1">
      <c r="A33" s="13"/>
      <c r="B33" s="8"/>
      <c r="C33" s="55" t="s">
        <v>35</v>
      </c>
      <c r="D33" s="214"/>
      <c r="E33" s="215"/>
      <c r="F33" s="215"/>
      <c r="G33" s="216"/>
    </row>
    <row r="34" spans="1:7" s="18" customFormat="1" ht="16.5" thickTop="1" thickBot="1">
      <c r="A34" s="13"/>
      <c r="B34" s="8"/>
      <c r="C34" s="55" t="s">
        <v>32</v>
      </c>
      <c r="D34" s="210"/>
      <c r="E34" s="211"/>
      <c r="F34" s="211"/>
      <c r="G34" s="212"/>
    </row>
    <row r="35" spans="1:7" s="18" customFormat="1" ht="16.5" thickTop="1" thickBot="1">
      <c r="A35" s="13"/>
      <c r="B35" s="8"/>
      <c r="C35" s="55" t="s">
        <v>33</v>
      </c>
      <c r="D35" s="210"/>
      <c r="E35" s="211"/>
      <c r="F35" s="211"/>
      <c r="G35" s="212"/>
    </row>
    <row r="36" spans="1:7" s="18" customFormat="1" ht="31.5" thickTop="1" thickBot="1">
      <c r="A36" s="13"/>
      <c r="B36" s="92"/>
      <c r="C36" s="91" t="s">
        <v>103</v>
      </c>
      <c r="D36" s="93"/>
      <c r="E36" s="98"/>
      <c r="F36" s="81"/>
      <c r="G36" s="97"/>
    </row>
    <row r="37" spans="1:7" s="18" customFormat="1" ht="31.5" thickTop="1" thickBot="1">
      <c r="A37" s="13"/>
      <c r="B37" s="26">
        <v>4.0999999999999996</v>
      </c>
      <c r="C37" s="19" t="s">
        <v>37</v>
      </c>
      <c r="D37" s="15" t="s">
        <v>7</v>
      </c>
      <c r="E37" s="24">
        <v>1</v>
      </c>
      <c r="F37" s="22"/>
      <c r="G37" s="27">
        <f>F37*E37</f>
        <v>0</v>
      </c>
    </row>
    <row r="38" spans="1:7" s="18" customFormat="1" ht="31.5" thickTop="1" thickBot="1">
      <c r="A38" s="13"/>
      <c r="B38" s="26">
        <v>4.2</v>
      </c>
      <c r="C38" s="19" t="s">
        <v>115</v>
      </c>
      <c r="D38" s="15" t="s">
        <v>17</v>
      </c>
      <c r="E38" s="24">
        <v>6</v>
      </c>
      <c r="F38" s="22"/>
      <c r="G38" s="27">
        <f>F38*E38</f>
        <v>0</v>
      </c>
    </row>
    <row r="39" spans="1:7" s="18" customFormat="1" ht="61.5" thickTop="1" thickBot="1">
      <c r="A39" s="13"/>
      <c r="B39" s="94"/>
      <c r="C39" s="91" t="s">
        <v>287</v>
      </c>
      <c r="D39" s="90"/>
      <c r="E39" s="77"/>
      <c r="F39" s="74"/>
      <c r="G39" s="78"/>
    </row>
    <row r="40" spans="1:7" s="18" customFormat="1" ht="16.5" thickTop="1" thickBot="1">
      <c r="A40" s="13"/>
      <c r="B40" s="26">
        <v>4.3</v>
      </c>
      <c r="C40" s="19" t="s">
        <v>273</v>
      </c>
      <c r="D40" s="15" t="s">
        <v>17</v>
      </c>
      <c r="E40" s="24">
        <v>1</v>
      </c>
      <c r="F40" s="22"/>
      <c r="G40" s="27">
        <f t="shared" ref="G40:G45" si="1">F40*E40</f>
        <v>0</v>
      </c>
    </row>
    <row r="41" spans="1:7" s="18" customFormat="1" ht="16.5" thickTop="1" thickBot="1">
      <c r="A41" s="13"/>
      <c r="B41" s="26">
        <v>4.4000000000000004</v>
      </c>
      <c r="C41" s="19" t="s">
        <v>81</v>
      </c>
      <c r="D41" s="15" t="s">
        <v>7</v>
      </c>
      <c r="E41" s="24">
        <v>1</v>
      </c>
      <c r="F41" s="22"/>
      <c r="G41" s="27">
        <f t="shared" si="1"/>
        <v>0</v>
      </c>
    </row>
    <row r="42" spans="1:7" s="18" customFormat="1" ht="16.5" thickTop="1" thickBot="1">
      <c r="A42" s="13"/>
      <c r="B42" s="26">
        <v>4.5</v>
      </c>
      <c r="C42" s="19" t="s">
        <v>22</v>
      </c>
      <c r="D42" s="15" t="s">
        <v>17</v>
      </c>
      <c r="E42" s="24">
        <v>1</v>
      </c>
      <c r="F42" s="22"/>
      <c r="G42" s="27">
        <f t="shared" si="1"/>
        <v>0</v>
      </c>
    </row>
    <row r="43" spans="1:7" s="18" customFormat="1" ht="31.5" thickTop="1" thickBot="1">
      <c r="A43" s="13"/>
      <c r="B43" s="26">
        <v>4.5999999999999996</v>
      </c>
      <c r="C43" s="19" t="s">
        <v>130</v>
      </c>
      <c r="D43" s="15" t="s">
        <v>17</v>
      </c>
      <c r="E43" s="24">
        <v>1</v>
      </c>
      <c r="F43" s="22"/>
      <c r="G43" s="27">
        <f t="shared" si="1"/>
        <v>0</v>
      </c>
    </row>
    <row r="44" spans="1:7" s="18" customFormat="1" ht="31.5" thickTop="1" thickBot="1">
      <c r="A44" s="13"/>
      <c r="B44" s="26">
        <v>4.7</v>
      </c>
      <c r="C44" s="19" t="s">
        <v>278</v>
      </c>
      <c r="D44" s="15" t="s">
        <v>7</v>
      </c>
      <c r="E44" s="24">
        <v>1</v>
      </c>
      <c r="F44" s="22"/>
      <c r="G44" s="27">
        <f t="shared" si="1"/>
        <v>0</v>
      </c>
    </row>
    <row r="45" spans="1:7" s="18" customFormat="1" ht="16.5" thickTop="1" thickBot="1">
      <c r="A45" s="13"/>
      <c r="B45" s="26">
        <v>4.8</v>
      </c>
      <c r="C45" s="19" t="s">
        <v>91</v>
      </c>
      <c r="D45" s="15" t="s">
        <v>17</v>
      </c>
      <c r="E45" s="24">
        <v>3</v>
      </c>
      <c r="F45" s="22"/>
      <c r="G45" s="27">
        <f t="shared" si="1"/>
        <v>0</v>
      </c>
    </row>
    <row r="46" spans="1:7" s="18" customFormat="1" ht="16.5" thickTop="1" thickBot="1">
      <c r="A46" s="13"/>
      <c r="B46" s="8" t="s">
        <v>29</v>
      </c>
      <c r="C46" s="9"/>
      <c r="D46" s="15"/>
      <c r="E46" s="24"/>
      <c r="F46" s="22"/>
      <c r="G46" s="25">
        <f>SUM(G48:G58)</f>
        <v>0</v>
      </c>
    </row>
    <row r="47" spans="1:7" s="18" customFormat="1" ht="46.5" thickTop="1" thickBot="1">
      <c r="A47" s="13"/>
      <c r="B47" s="88"/>
      <c r="C47" s="89" t="s">
        <v>92</v>
      </c>
      <c r="D47" s="88"/>
      <c r="E47" s="79"/>
      <c r="F47" s="74"/>
      <c r="G47" s="75"/>
    </row>
    <row r="48" spans="1:7" s="18" customFormat="1" ht="16.5" thickTop="1" thickBot="1">
      <c r="A48" s="13"/>
      <c r="B48" s="15">
        <v>5.0999999999999996</v>
      </c>
      <c r="C48" s="87" t="s">
        <v>100</v>
      </c>
      <c r="D48" s="15" t="s">
        <v>17</v>
      </c>
      <c r="E48" s="16">
        <v>1</v>
      </c>
      <c r="F48" s="22"/>
      <c r="G48" s="20">
        <f t="shared" ref="G48:G49" si="2">E48*F48</f>
        <v>0</v>
      </c>
    </row>
    <row r="49" spans="1:12" s="18" customFormat="1" ht="16.5" thickTop="1" thickBot="1">
      <c r="A49" s="13"/>
      <c r="B49" s="15">
        <v>5.2</v>
      </c>
      <c r="C49" s="30" t="s">
        <v>133</v>
      </c>
      <c r="D49" s="15" t="s">
        <v>17</v>
      </c>
      <c r="E49" s="16">
        <v>1</v>
      </c>
      <c r="F49" s="22"/>
      <c r="G49" s="20">
        <f t="shared" si="2"/>
        <v>0</v>
      </c>
    </row>
    <row r="50" spans="1:12" s="18" customFormat="1" ht="16.5" thickTop="1" thickBot="1">
      <c r="A50" s="13"/>
      <c r="B50" s="15">
        <v>5.3</v>
      </c>
      <c r="C50" s="28" t="s">
        <v>87</v>
      </c>
      <c r="D50" s="15" t="s">
        <v>8</v>
      </c>
      <c r="E50" s="16">
        <v>73</v>
      </c>
      <c r="F50" s="22"/>
      <c r="G50" s="20">
        <f t="shared" ref="G50:G59" si="3">E50*F50</f>
        <v>0</v>
      </c>
    </row>
    <row r="51" spans="1:12" s="18" customFormat="1" ht="16.5" thickTop="1" thickBot="1">
      <c r="A51" s="13"/>
      <c r="B51" s="15">
        <v>5.4</v>
      </c>
      <c r="C51" s="28" t="s">
        <v>88</v>
      </c>
      <c r="D51" s="15" t="s">
        <v>8</v>
      </c>
      <c r="E51" s="11">
        <v>17</v>
      </c>
      <c r="F51" s="22"/>
      <c r="G51" s="20">
        <f t="shared" si="3"/>
        <v>0</v>
      </c>
    </row>
    <row r="52" spans="1:12" s="31" customFormat="1" ht="18.75" thickTop="1" thickBot="1">
      <c r="A52" s="29"/>
      <c r="B52" s="15">
        <v>5.5</v>
      </c>
      <c r="C52" s="23" t="s">
        <v>95</v>
      </c>
      <c r="D52" s="15" t="s">
        <v>17</v>
      </c>
      <c r="E52" s="16">
        <v>1</v>
      </c>
      <c r="F52" s="22"/>
      <c r="G52" s="20">
        <f t="shared" si="3"/>
        <v>0</v>
      </c>
    </row>
    <row r="53" spans="1:12" s="31" customFormat="1" ht="16.5" thickTop="1" thickBot="1">
      <c r="A53" s="29"/>
      <c r="B53" s="15">
        <v>5.6</v>
      </c>
      <c r="C53" s="23" t="s">
        <v>27</v>
      </c>
      <c r="D53" s="15" t="s">
        <v>17</v>
      </c>
      <c r="E53" s="11">
        <v>2</v>
      </c>
      <c r="F53" s="22"/>
      <c r="G53" s="20">
        <f t="shared" si="3"/>
        <v>0</v>
      </c>
    </row>
    <row r="54" spans="1:12" s="31" customFormat="1" ht="16.5" thickTop="1" thickBot="1">
      <c r="A54" s="29"/>
      <c r="B54" s="15">
        <v>5.7</v>
      </c>
      <c r="C54" s="23" t="s">
        <v>104</v>
      </c>
      <c r="D54" s="15" t="s">
        <v>17</v>
      </c>
      <c r="E54" s="11">
        <v>1</v>
      </c>
      <c r="F54" s="22"/>
      <c r="G54" s="20">
        <f t="shared" si="3"/>
        <v>0</v>
      </c>
    </row>
    <row r="55" spans="1:12" s="31" customFormat="1" ht="16.5" thickTop="1" thickBot="1">
      <c r="A55" s="29"/>
      <c r="B55" s="15">
        <v>5.8</v>
      </c>
      <c r="C55" s="32" t="s">
        <v>121</v>
      </c>
      <c r="D55" s="15" t="s">
        <v>17</v>
      </c>
      <c r="E55" s="11">
        <v>3</v>
      </c>
      <c r="F55" s="22"/>
      <c r="G55" s="20">
        <f t="shared" si="3"/>
        <v>0</v>
      </c>
    </row>
    <row r="56" spans="1:12" s="31" customFormat="1" ht="16.5" thickTop="1" thickBot="1">
      <c r="A56" s="29"/>
      <c r="B56" s="15">
        <v>5.9</v>
      </c>
      <c r="C56" s="32" t="s">
        <v>122</v>
      </c>
      <c r="D56" s="15" t="s">
        <v>17</v>
      </c>
      <c r="E56" s="11">
        <v>6</v>
      </c>
      <c r="F56" s="22"/>
      <c r="G56" s="20">
        <f t="shared" si="3"/>
        <v>0</v>
      </c>
    </row>
    <row r="57" spans="1:12" s="18" customFormat="1" ht="16.5" thickTop="1" thickBot="1">
      <c r="A57" s="13"/>
      <c r="B57" s="49">
        <v>5.0999999999999996</v>
      </c>
      <c r="C57" s="19" t="s">
        <v>105</v>
      </c>
      <c r="D57" s="15" t="s">
        <v>17</v>
      </c>
      <c r="E57" s="11">
        <v>3</v>
      </c>
      <c r="F57" s="22"/>
      <c r="G57" s="20">
        <f t="shared" si="3"/>
        <v>0</v>
      </c>
    </row>
    <row r="58" spans="1:12" s="18" customFormat="1" ht="31.5" thickTop="1" thickBot="1">
      <c r="A58" s="13"/>
      <c r="B58" s="15">
        <v>5.1100000000000003</v>
      </c>
      <c r="C58" s="19" t="s">
        <v>193</v>
      </c>
      <c r="D58" s="15" t="s">
        <v>17</v>
      </c>
      <c r="E58" s="11">
        <v>2</v>
      </c>
      <c r="F58" s="22"/>
      <c r="G58" s="20">
        <f t="shared" si="3"/>
        <v>0</v>
      </c>
      <c r="I58"/>
      <c r="J58" s="50"/>
      <c r="K58" s="50"/>
      <c r="L58" s="50"/>
    </row>
    <row r="59" spans="1:12" s="18" customFormat="1" ht="16.5" thickTop="1" thickBot="1">
      <c r="A59" s="13"/>
      <c r="B59" s="15">
        <v>5.12</v>
      </c>
      <c r="C59" s="30" t="s">
        <v>234</v>
      </c>
      <c r="D59" s="15" t="s">
        <v>16</v>
      </c>
      <c r="E59" s="11">
        <v>1</v>
      </c>
      <c r="F59" s="22">
        <v>20000</v>
      </c>
      <c r="G59" s="20">
        <f t="shared" si="3"/>
        <v>20000</v>
      </c>
      <c r="I59"/>
      <c r="J59" s="50"/>
      <c r="K59" s="50"/>
      <c r="L59" s="50"/>
    </row>
    <row r="60" spans="1:12" s="18" customFormat="1" ht="46.5" thickTop="1" thickBot="1">
      <c r="A60" s="13"/>
      <c r="B60" s="95"/>
      <c r="C60" s="96" t="s">
        <v>99</v>
      </c>
      <c r="D60" s="90"/>
      <c r="E60" s="73"/>
      <c r="F60" s="74"/>
      <c r="G60" s="75"/>
      <c r="I60" s="51"/>
      <c r="J60" s="50"/>
      <c r="K60" s="50"/>
      <c r="L60" s="50"/>
    </row>
    <row r="61" spans="1:12" s="18" customFormat="1" ht="20.25" thickTop="1" thickBot="1">
      <c r="A61" s="13"/>
      <c r="B61" s="49">
        <v>5.13</v>
      </c>
      <c r="C61" s="30" t="s">
        <v>106</v>
      </c>
      <c r="D61" s="15" t="s">
        <v>30</v>
      </c>
      <c r="E61" s="11">
        <v>0</v>
      </c>
      <c r="F61" s="22"/>
      <c r="G61" s="20"/>
      <c r="I61" s="51"/>
      <c r="J61" s="50"/>
      <c r="K61" s="50"/>
      <c r="L61" s="50"/>
    </row>
    <row r="62" spans="1:12" s="18" customFormat="1" ht="16.5" thickTop="1" thickBot="1">
      <c r="A62" s="13"/>
      <c r="B62" s="49"/>
      <c r="C62" s="47" t="s">
        <v>23</v>
      </c>
      <c r="D62" s="15"/>
      <c r="E62" s="11"/>
      <c r="F62" s="22"/>
      <c r="G62" s="20">
        <f>G31+G46</f>
        <v>0</v>
      </c>
      <c r="I62" s="51"/>
      <c r="J62" s="50"/>
      <c r="K62" s="50"/>
      <c r="L62" s="50"/>
    </row>
    <row r="63" spans="1:12" s="18" customFormat="1" ht="16.5" thickTop="1" thickBot="1">
      <c r="A63" s="13"/>
      <c r="B63" s="49"/>
      <c r="C63" s="47" t="s">
        <v>24</v>
      </c>
      <c r="D63" s="15"/>
      <c r="E63" s="11"/>
      <c r="F63" s="22"/>
      <c r="G63" s="20">
        <f>G62</f>
        <v>0</v>
      </c>
      <c r="I63" s="51"/>
      <c r="J63" s="50"/>
      <c r="K63" s="50"/>
      <c r="L63" s="50"/>
    </row>
    <row r="64" spans="1:12" s="18" customFormat="1" ht="16.5" thickTop="1" thickBot="1">
      <c r="A64" s="13"/>
      <c r="B64" s="8" t="s">
        <v>31</v>
      </c>
      <c r="C64" s="30"/>
      <c r="D64" s="15"/>
      <c r="E64" s="11"/>
      <c r="F64" s="22"/>
      <c r="G64" s="25">
        <f>SUM(G66:G67)</f>
        <v>0</v>
      </c>
      <c r="I64" s="51"/>
      <c r="J64" s="50"/>
      <c r="K64" s="50"/>
      <c r="L64" s="50"/>
    </row>
    <row r="65" spans="1:12" s="18" customFormat="1" ht="61.5" thickTop="1" thickBot="1">
      <c r="A65" s="13"/>
      <c r="B65" s="90"/>
      <c r="C65" s="96" t="s">
        <v>142</v>
      </c>
      <c r="D65" s="90"/>
      <c r="E65" s="73"/>
      <c r="F65" s="74"/>
      <c r="G65" s="75"/>
      <c r="I65" s="51"/>
      <c r="J65" s="50"/>
      <c r="K65" s="50"/>
      <c r="L65" s="50"/>
    </row>
    <row r="66" spans="1:12" s="18" customFormat="1" ht="61.5" thickTop="1" thickBot="1">
      <c r="A66" s="13"/>
      <c r="B66" s="15">
        <v>6.1</v>
      </c>
      <c r="C66" s="30" t="s">
        <v>123</v>
      </c>
      <c r="D66" s="15" t="s">
        <v>17</v>
      </c>
      <c r="E66" s="11">
        <v>2</v>
      </c>
      <c r="F66" s="22"/>
      <c r="G66" s="20">
        <f>E66*F66</f>
        <v>0</v>
      </c>
      <c r="I66" s="51"/>
      <c r="J66" s="50"/>
      <c r="K66" s="50"/>
      <c r="L66" s="50"/>
    </row>
    <row r="67" spans="1:12" s="18" customFormat="1" ht="33.75" thickTop="1" thickBot="1">
      <c r="A67" s="13"/>
      <c r="B67" s="15">
        <v>6.2</v>
      </c>
      <c r="C67" s="32" t="s">
        <v>149</v>
      </c>
      <c r="D67" s="15" t="s">
        <v>17</v>
      </c>
      <c r="E67" s="11">
        <v>8</v>
      </c>
      <c r="F67" s="22"/>
      <c r="G67" s="20">
        <f>E67*F67</f>
        <v>0</v>
      </c>
      <c r="I67"/>
      <c r="J67" s="50"/>
      <c r="K67" s="50"/>
      <c r="L67" s="50"/>
    </row>
    <row r="68" spans="1:12" s="18" customFormat="1" ht="16.5" thickTop="1" thickBot="1">
      <c r="A68" s="13"/>
      <c r="B68" s="15">
        <v>6.3</v>
      </c>
      <c r="C68" s="32" t="s">
        <v>141</v>
      </c>
      <c r="D68" s="15" t="s">
        <v>17</v>
      </c>
      <c r="E68" s="11">
        <v>1</v>
      </c>
      <c r="F68" s="22"/>
      <c r="G68" s="20"/>
      <c r="I68"/>
      <c r="J68" s="50"/>
      <c r="K68" s="50"/>
      <c r="L68" s="50"/>
    </row>
    <row r="69" spans="1:12" ht="16.5" thickTop="1" thickBot="1">
      <c r="B69" s="33"/>
      <c r="C69" s="33" t="s">
        <v>246</v>
      </c>
      <c r="D69" s="33"/>
      <c r="E69" s="62"/>
      <c r="F69" s="62"/>
      <c r="G69" s="34">
        <f>G$9+G$14+G$22+G$31+G$46+G$64</f>
        <v>0</v>
      </c>
    </row>
    <row r="70" spans="1:12" ht="16.5" thickTop="1" thickBot="1">
      <c r="B70" s="33"/>
      <c r="C70" s="33" t="s">
        <v>247</v>
      </c>
      <c r="D70" s="33"/>
      <c r="E70" s="33"/>
      <c r="F70" s="33"/>
      <c r="G70" s="36">
        <f>G69*0.1</f>
        <v>0</v>
      </c>
    </row>
    <row r="71" spans="1:12" ht="16.5" thickTop="1" thickBot="1">
      <c r="B71" s="33"/>
      <c r="C71" s="33" t="s">
        <v>248</v>
      </c>
      <c r="D71" s="33"/>
      <c r="E71" s="33"/>
      <c r="F71" s="33"/>
      <c r="G71" s="36">
        <f>G70*0.16</f>
        <v>0</v>
      </c>
    </row>
    <row r="72" spans="1:12" ht="16.5" thickTop="1" thickBot="1">
      <c r="B72" s="33"/>
      <c r="C72" s="33" t="s">
        <v>249</v>
      </c>
      <c r="D72" s="33"/>
      <c r="E72" s="33"/>
      <c r="F72" s="33"/>
      <c r="G72" s="34">
        <f>G71+G70+G69</f>
        <v>0</v>
      </c>
    </row>
    <row r="73" spans="1:12" s="18" customFormat="1" ht="16.5" thickTop="1" thickBot="1">
      <c r="A73" s="13"/>
      <c r="B73" s="8" t="s">
        <v>255</v>
      </c>
      <c r="C73" s="9" t="s">
        <v>244</v>
      </c>
      <c r="D73" s="15"/>
      <c r="E73" s="11"/>
      <c r="F73" s="22"/>
      <c r="G73" s="25">
        <f>G80+SUM(G99:G102)+G104</f>
        <v>0</v>
      </c>
    </row>
    <row r="74" spans="1:12" s="18" customFormat="1" ht="33" customHeight="1" thickTop="1" thickBot="1">
      <c r="A74" s="13"/>
      <c r="B74" s="92"/>
      <c r="C74" s="226" t="s">
        <v>245</v>
      </c>
      <c r="D74" s="227"/>
      <c r="E74" s="227"/>
      <c r="F74" s="227"/>
      <c r="G74" s="228"/>
    </row>
    <row r="75" spans="1:12" s="18" customFormat="1" ht="16.5" thickTop="1" thickBot="1">
      <c r="A75" s="13"/>
      <c r="B75" s="15"/>
      <c r="C75" s="185" t="s">
        <v>195</v>
      </c>
      <c r="D75" s="63"/>
      <c r="E75" s="64"/>
      <c r="F75" s="64"/>
      <c r="G75" s="65"/>
    </row>
    <row r="76" spans="1:12" s="18" customFormat="1" ht="16.5" thickTop="1" thickBot="1">
      <c r="A76" s="13"/>
      <c r="B76" s="15"/>
      <c r="C76" s="185" t="s">
        <v>36</v>
      </c>
      <c r="D76" s="210"/>
      <c r="E76" s="211"/>
      <c r="F76" s="211"/>
      <c r="G76" s="212"/>
    </row>
    <row r="77" spans="1:12" s="18" customFormat="1" ht="16.5" thickTop="1" thickBot="1">
      <c r="A77" s="13"/>
      <c r="B77" s="15"/>
      <c r="C77" s="185" t="s">
        <v>43</v>
      </c>
      <c r="D77" s="52"/>
      <c r="E77" s="219" t="s">
        <v>44</v>
      </c>
      <c r="F77" s="223"/>
      <c r="G77" s="61"/>
    </row>
    <row r="78" spans="1:12" s="18" customFormat="1" ht="31.5" thickTop="1" thickBot="1">
      <c r="A78" s="13"/>
      <c r="B78" s="90"/>
      <c r="C78" s="184" t="s">
        <v>124</v>
      </c>
      <c r="D78" s="90"/>
      <c r="E78" s="80"/>
      <c r="F78" s="81"/>
      <c r="G78" s="75"/>
    </row>
    <row r="79" spans="1:12" s="18" customFormat="1" ht="16.5" thickTop="1" thickBot="1">
      <c r="A79" s="13"/>
      <c r="B79" s="15"/>
      <c r="C79" s="9" t="s">
        <v>47</v>
      </c>
      <c r="D79" s="15"/>
      <c r="E79" s="21"/>
      <c r="F79" s="22"/>
      <c r="G79" s="20"/>
    </row>
    <row r="80" spans="1:12" s="18" customFormat="1" ht="61.5" thickTop="1" thickBot="1">
      <c r="A80" s="13"/>
      <c r="B80" s="15">
        <v>7.1</v>
      </c>
      <c r="C80" s="28" t="s">
        <v>196</v>
      </c>
      <c r="D80" s="15"/>
      <c r="E80" s="11" t="s">
        <v>17</v>
      </c>
      <c r="F80" s="22">
        <v>1</v>
      </c>
      <c r="G80" s="20"/>
    </row>
    <row r="81" spans="1:7" s="18" customFormat="1" ht="16.5" thickTop="1" thickBot="1">
      <c r="A81" s="13"/>
      <c r="B81" s="15"/>
      <c r="C81" s="186" t="s">
        <v>40</v>
      </c>
      <c r="D81" s="15"/>
      <c r="E81" s="56"/>
      <c r="F81" s="57"/>
      <c r="G81" s="20"/>
    </row>
    <row r="82" spans="1:7" s="18" customFormat="1" ht="16.5" thickTop="1" thickBot="1">
      <c r="A82" s="13"/>
      <c r="B82" s="15"/>
      <c r="C82" s="187" t="s">
        <v>38</v>
      </c>
      <c r="D82" s="15" t="s">
        <v>67</v>
      </c>
      <c r="E82" s="120">
        <v>955</v>
      </c>
      <c r="F82" s="121"/>
      <c r="G82" s="20"/>
    </row>
    <row r="83" spans="1:7" s="18" customFormat="1" ht="16.5" thickTop="1" thickBot="1">
      <c r="A83" s="13"/>
      <c r="B83" s="15"/>
      <c r="C83" s="187" t="s">
        <v>69</v>
      </c>
      <c r="D83" s="15" t="s">
        <v>53</v>
      </c>
      <c r="E83" s="71">
        <v>2.8</v>
      </c>
      <c r="F83" s="72"/>
      <c r="G83" s="20"/>
    </row>
    <row r="84" spans="1:7" s="18" customFormat="1" ht="16.5" thickTop="1" thickBot="1">
      <c r="A84" s="13"/>
      <c r="B84" s="15"/>
      <c r="C84" s="187" t="s">
        <v>70</v>
      </c>
      <c r="D84" s="15" t="s">
        <v>8</v>
      </c>
      <c r="E84" s="105">
        <v>44</v>
      </c>
      <c r="F84" s="108"/>
      <c r="G84" s="20"/>
    </row>
    <row r="85" spans="1:7" s="18" customFormat="1" ht="16.5" thickTop="1" thickBot="1">
      <c r="A85" s="13"/>
      <c r="B85" s="15"/>
      <c r="C85" s="187" t="s">
        <v>71</v>
      </c>
      <c r="D85" s="15" t="s">
        <v>68</v>
      </c>
      <c r="E85" s="219" t="s">
        <v>93</v>
      </c>
      <c r="F85" s="220"/>
      <c r="G85" s="20"/>
    </row>
    <row r="86" spans="1:7" ht="16.5" thickTop="1" thickBot="1">
      <c r="B86" s="15"/>
      <c r="C86" s="187" t="s">
        <v>72</v>
      </c>
      <c r="D86" s="15" t="s">
        <v>8</v>
      </c>
      <c r="E86" s="122">
        <v>32.18</v>
      </c>
      <c r="F86" s="110"/>
      <c r="G86" s="20"/>
    </row>
    <row r="87" spans="1:7" ht="16.5" thickTop="1" thickBot="1">
      <c r="B87" s="15"/>
      <c r="C87" s="187" t="s">
        <v>73</v>
      </c>
      <c r="D87" s="15" t="s">
        <v>67</v>
      </c>
      <c r="E87" s="82">
        <v>970</v>
      </c>
      <c r="F87" s="83"/>
      <c r="G87" s="20"/>
    </row>
    <row r="88" spans="1:7" ht="16.5" thickTop="1" thickBot="1">
      <c r="B88" s="15"/>
      <c r="C88" s="186" t="s">
        <v>41</v>
      </c>
      <c r="D88" s="15"/>
      <c r="E88" s="58"/>
      <c r="F88" s="59"/>
      <c r="G88" s="20"/>
    </row>
    <row r="89" spans="1:7" ht="16.5" thickTop="1" thickBot="1">
      <c r="A89" s="35"/>
      <c r="B89" s="15"/>
      <c r="C89" s="187" t="s">
        <v>42</v>
      </c>
      <c r="D89" s="19" t="s">
        <v>63</v>
      </c>
      <c r="E89" s="58"/>
      <c r="F89" s="59"/>
      <c r="G89" s="20"/>
    </row>
    <row r="90" spans="1:7" ht="16.5" thickTop="1" thickBot="1">
      <c r="B90" s="15"/>
      <c r="C90" s="185" t="s">
        <v>56</v>
      </c>
      <c r="D90" s="19" t="s">
        <v>53</v>
      </c>
      <c r="E90" s="58"/>
      <c r="F90" s="59"/>
      <c r="G90" s="20"/>
    </row>
    <row r="91" spans="1:7" ht="16.5" thickTop="1" thickBot="1">
      <c r="B91" s="15"/>
      <c r="C91" s="185" t="s">
        <v>57</v>
      </c>
      <c r="D91" s="19" t="s">
        <v>53</v>
      </c>
      <c r="E91" s="58"/>
      <c r="F91" s="59"/>
      <c r="G91" s="20"/>
    </row>
    <row r="92" spans="1:7" ht="16.5" thickTop="1" thickBot="1">
      <c r="B92" s="15"/>
      <c r="C92" s="185" t="s">
        <v>58</v>
      </c>
      <c r="D92" s="19" t="s">
        <v>53</v>
      </c>
      <c r="E92" s="58"/>
      <c r="F92" s="59"/>
      <c r="G92" s="20"/>
    </row>
    <row r="93" spans="1:7" ht="16.5" thickTop="1" thickBot="1">
      <c r="B93" s="15"/>
      <c r="C93" s="185" t="s">
        <v>59</v>
      </c>
      <c r="D93" s="19" t="s">
        <v>53</v>
      </c>
      <c r="E93" s="58"/>
      <c r="F93" s="59"/>
      <c r="G93" s="20"/>
    </row>
    <row r="94" spans="1:7" ht="16.5" thickTop="1" thickBot="1">
      <c r="B94" s="15"/>
      <c r="C94" s="185" t="s">
        <v>60</v>
      </c>
      <c r="D94" s="19" t="s">
        <v>54</v>
      </c>
      <c r="E94" s="58"/>
      <c r="F94" s="59"/>
      <c r="G94" s="20"/>
    </row>
    <row r="95" spans="1:7" ht="16.5" thickTop="1" thickBot="1">
      <c r="B95" s="15"/>
      <c r="C95" s="185" t="s">
        <v>61</v>
      </c>
      <c r="D95" s="19" t="s">
        <v>55</v>
      </c>
      <c r="E95" s="58"/>
      <c r="F95" s="59"/>
      <c r="G95" s="20"/>
    </row>
    <row r="96" spans="1:7" ht="16.5" thickTop="1" thickBot="1">
      <c r="B96" s="15"/>
      <c r="C96" s="185" t="s">
        <v>62</v>
      </c>
      <c r="D96" s="19" t="s">
        <v>55</v>
      </c>
      <c r="E96" s="58"/>
      <c r="F96" s="59"/>
      <c r="G96" s="20"/>
    </row>
    <row r="97" spans="1:7" ht="16.5" thickTop="1" thickBot="1">
      <c r="B97" s="15"/>
      <c r="C97" s="185" t="s">
        <v>45</v>
      </c>
      <c r="D97" s="19" t="s">
        <v>17</v>
      </c>
      <c r="E97" s="58"/>
      <c r="F97" s="59"/>
      <c r="G97" s="20"/>
    </row>
    <row r="98" spans="1:7" ht="31.5" thickTop="1" thickBot="1">
      <c r="B98" s="90">
        <v>7.2</v>
      </c>
      <c r="C98" s="197" t="s">
        <v>263</v>
      </c>
      <c r="D98" s="91"/>
      <c r="E98" s="73"/>
      <c r="F98" s="74"/>
      <c r="G98" s="75"/>
    </row>
    <row r="99" spans="1:7" ht="31.5" thickTop="1" thickBot="1">
      <c r="B99" s="15" t="s">
        <v>235</v>
      </c>
      <c r="C99" s="188" t="s">
        <v>238</v>
      </c>
      <c r="D99" s="19" t="s">
        <v>17</v>
      </c>
      <c r="E99" s="11">
        <v>1</v>
      </c>
      <c r="F99" s="22"/>
      <c r="G99" s="20">
        <f>E99*F99</f>
        <v>0</v>
      </c>
    </row>
    <row r="100" spans="1:7" s="18" customFormat="1" ht="31.5" thickTop="1" thickBot="1">
      <c r="A100" s="13"/>
      <c r="B100" s="15" t="s">
        <v>236</v>
      </c>
      <c r="C100" s="19" t="s">
        <v>207</v>
      </c>
      <c r="D100" s="15" t="s">
        <v>7</v>
      </c>
      <c r="E100" s="11">
        <v>1</v>
      </c>
      <c r="F100" s="22"/>
      <c r="G100" s="20">
        <f>E100*F100</f>
        <v>0</v>
      </c>
    </row>
    <row r="101" spans="1:7" s="18" customFormat="1" ht="31.5" thickTop="1" thickBot="1">
      <c r="A101" s="13"/>
      <c r="B101" s="15" t="s">
        <v>237</v>
      </c>
      <c r="C101" s="19" t="s">
        <v>209</v>
      </c>
      <c r="D101" s="15" t="s">
        <v>7</v>
      </c>
      <c r="E101" s="11">
        <v>1</v>
      </c>
      <c r="F101" s="22"/>
      <c r="G101" s="20">
        <f>E101*F101</f>
        <v>0</v>
      </c>
    </row>
    <row r="102" spans="1:7" s="18" customFormat="1" ht="16.5" thickTop="1" thickBot="1">
      <c r="A102" s="13"/>
      <c r="B102" s="15" t="s">
        <v>271</v>
      </c>
      <c r="C102" s="19" t="s">
        <v>208</v>
      </c>
      <c r="D102" s="15" t="s">
        <v>7</v>
      </c>
      <c r="E102" s="11">
        <v>1</v>
      </c>
      <c r="F102" s="22"/>
      <c r="G102" s="20">
        <f t="shared" ref="G102" si="4">E102*F102</f>
        <v>0</v>
      </c>
    </row>
    <row r="103" spans="1:7" ht="16.5" thickTop="1" thickBot="1">
      <c r="B103" s="15"/>
      <c r="C103" s="189" t="s">
        <v>39</v>
      </c>
      <c r="D103" s="19"/>
      <c r="E103" s="21"/>
      <c r="F103" s="22"/>
      <c r="G103" s="20"/>
    </row>
    <row r="104" spans="1:7" ht="46.5" thickTop="1" thickBot="1">
      <c r="B104" s="15">
        <v>7.3</v>
      </c>
      <c r="C104" s="190" t="s">
        <v>197</v>
      </c>
      <c r="D104" s="19" t="s">
        <v>17</v>
      </c>
      <c r="E104" s="11">
        <v>1</v>
      </c>
      <c r="F104" s="22"/>
      <c r="G104" s="20">
        <f>F104</f>
        <v>0</v>
      </c>
    </row>
    <row r="105" spans="1:7" ht="16.5" thickTop="1" thickBot="1">
      <c r="B105" s="15"/>
      <c r="C105" s="191" t="s">
        <v>41</v>
      </c>
      <c r="D105" s="19"/>
      <c r="E105" s="21"/>
      <c r="F105" s="22"/>
      <c r="G105" s="20"/>
    </row>
    <row r="106" spans="1:7" ht="16.5" thickTop="1" thickBot="1">
      <c r="B106" s="15"/>
      <c r="C106" s="187" t="s">
        <v>46</v>
      </c>
      <c r="D106" s="19"/>
      <c r="E106" s="224"/>
      <c r="F106" s="225"/>
      <c r="G106" s="20"/>
    </row>
    <row r="107" spans="1:7" ht="16.5" thickTop="1" thickBot="1">
      <c r="B107" s="15"/>
      <c r="C107" s="187" t="s">
        <v>49</v>
      </c>
      <c r="D107" s="19" t="s">
        <v>52</v>
      </c>
      <c r="E107" s="217"/>
      <c r="F107" s="218"/>
      <c r="G107" s="20"/>
    </row>
    <row r="108" spans="1:7" ht="16.5" thickTop="1" thickBot="1">
      <c r="B108" s="15"/>
      <c r="C108" s="187" t="s">
        <v>51</v>
      </c>
      <c r="D108" s="19" t="s">
        <v>75</v>
      </c>
      <c r="E108" s="217"/>
      <c r="F108" s="218"/>
      <c r="G108" s="20"/>
    </row>
    <row r="109" spans="1:7" ht="16.5" thickTop="1" thickBot="1">
      <c r="B109" s="15"/>
      <c r="C109" s="187" t="s">
        <v>65</v>
      </c>
      <c r="D109" s="19" t="s">
        <v>64</v>
      </c>
      <c r="E109" s="217"/>
      <c r="F109" s="218"/>
      <c r="G109" s="20"/>
    </row>
    <row r="110" spans="1:7" ht="16.5" thickTop="1" thickBot="1">
      <c r="B110" s="15"/>
      <c r="C110" s="185" t="s">
        <v>66</v>
      </c>
      <c r="D110" s="19"/>
      <c r="E110" s="217"/>
      <c r="F110" s="218"/>
      <c r="G110" s="20"/>
    </row>
    <row r="111" spans="1:7" ht="16.5" thickTop="1" thickBot="1">
      <c r="B111" s="15">
        <v>7.4</v>
      </c>
      <c r="C111" s="188" t="s">
        <v>262</v>
      </c>
      <c r="D111" s="19"/>
      <c r="E111" s="67"/>
      <c r="F111" s="68"/>
      <c r="G111" s="60"/>
    </row>
    <row r="112" spans="1:7" ht="16.5" thickTop="1" thickBot="1">
      <c r="B112" s="15"/>
      <c r="C112" s="188"/>
      <c r="D112" s="19"/>
      <c r="E112" s="67"/>
      <c r="F112" s="68"/>
      <c r="G112" s="60"/>
    </row>
    <row r="113" spans="1:7" ht="16.5" thickTop="1" thickBot="1">
      <c r="B113" s="33"/>
      <c r="C113" s="33" t="s">
        <v>250</v>
      </c>
      <c r="D113" s="33"/>
      <c r="E113" s="62"/>
      <c r="F113" s="62"/>
      <c r="G113" s="34">
        <f>G73</f>
        <v>0</v>
      </c>
    </row>
    <row r="114" spans="1:7" ht="16.5" thickTop="1" thickBot="1">
      <c r="B114" s="33"/>
      <c r="C114" s="33" t="s">
        <v>251</v>
      </c>
      <c r="D114" s="33"/>
      <c r="E114" s="33"/>
      <c r="F114" s="33"/>
      <c r="G114" s="36">
        <f>G113*0.1</f>
        <v>0</v>
      </c>
    </row>
    <row r="115" spans="1:7" ht="16.5" thickTop="1" thickBot="1">
      <c r="B115" s="33"/>
      <c r="C115" s="33" t="s">
        <v>252</v>
      </c>
      <c r="D115" s="33"/>
      <c r="E115" s="33"/>
      <c r="F115" s="33"/>
      <c r="G115" s="36">
        <f>G114*0.16</f>
        <v>0</v>
      </c>
    </row>
    <row r="116" spans="1:7" ht="16.5" thickTop="1" thickBot="1">
      <c r="B116" s="33"/>
      <c r="C116" s="33" t="s">
        <v>253</v>
      </c>
      <c r="D116" s="33"/>
      <c r="E116" s="33"/>
      <c r="F116" s="33"/>
      <c r="G116" s="34">
        <f>G115+G114+G113</f>
        <v>0</v>
      </c>
    </row>
    <row r="117" spans="1:7" s="18" customFormat="1" ht="16.5" thickTop="1" thickBot="1">
      <c r="A117" s="13"/>
      <c r="B117" s="8" t="s">
        <v>254</v>
      </c>
      <c r="C117" s="9" t="s">
        <v>256</v>
      </c>
      <c r="D117" s="15"/>
      <c r="E117" s="11"/>
      <c r="F117" s="22"/>
      <c r="G117" s="25">
        <f>G124+G148+SUM(G157:G158)</f>
        <v>0</v>
      </c>
    </row>
    <row r="118" spans="1:7" s="18" customFormat="1" ht="31.5" customHeight="1" thickTop="1" thickBot="1">
      <c r="A118" s="13"/>
      <c r="B118" s="92"/>
      <c r="C118" s="226" t="s">
        <v>245</v>
      </c>
      <c r="D118" s="227"/>
      <c r="E118" s="227"/>
      <c r="F118" s="227"/>
      <c r="G118" s="228"/>
    </row>
    <row r="119" spans="1:7" s="18" customFormat="1" ht="16.5" thickTop="1" thickBot="1">
      <c r="A119" s="13"/>
      <c r="B119" s="15"/>
      <c r="C119" s="185" t="s">
        <v>195</v>
      </c>
      <c r="D119" s="63"/>
      <c r="E119" s="64"/>
      <c r="F119" s="64"/>
      <c r="G119" s="65"/>
    </row>
    <row r="120" spans="1:7" s="18" customFormat="1" ht="16.5" thickTop="1" thickBot="1">
      <c r="A120" s="13"/>
      <c r="B120" s="15"/>
      <c r="C120" s="185" t="s">
        <v>36</v>
      </c>
      <c r="D120" s="210"/>
      <c r="E120" s="211"/>
      <c r="F120" s="211"/>
      <c r="G120" s="212"/>
    </row>
    <row r="121" spans="1:7" s="18" customFormat="1" ht="16.5" thickTop="1" thickBot="1">
      <c r="A121" s="13"/>
      <c r="B121" s="15"/>
      <c r="C121" s="185" t="s">
        <v>43</v>
      </c>
      <c r="D121" s="52"/>
      <c r="E121" s="219" t="s">
        <v>44</v>
      </c>
      <c r="F121" s="223"/>
      <c r="G121" s="61"/>
    </row>
    <row r="122" spans="1:7" s="18" customFormat="1" ht="31.5" thickTop="1" thickBot="1">
      <c r="A122" s="13"/>
      <c r="B122" s="90"/>
      <c r="C122" s="184" t="s">
        <v>124</v>
      </c>
      <c r="D122" s="90"/>
      <c r="E122" s="80"/>
      <c r="F122" s="81"/>
      <c r="G122" s="75"/>
    </row>
    <row r="123" spans="1:7" s="18" customFormat="1" ht="16.5" thickTop="1" thickBot="1">
      <c r="A123" s="13"/>
      <c r="B123" s="15"/>
      <c r="C123" s="9" t="s">
        <v>47</v>
      </c>
      <c r="D123" s="15"/>
      <c r="E123" s="21"/>
      <c r="F123" s="22"/>
      <c r="G123" s="20"/>
    </row>
    <row r="124" spans="1:7" s="18" customFormat="1" ht="61.5" thickTop="1" thickBot="1">
      <c r="A124" s="13"/>
      <c r="B124" s="15">
        <v>7.1</v>
      </c>
      <c r="C124" s="28" t="s">
        <v>196</v>
      </c>
      <c r="D124" s="15"/>
      <c r="E124" s="11" t="s">
        <v>17</v>
      </c>
      <c r="F124" s="22">
        <v>1</v>
      </c>
      <c r="G124" s="20"/>
    </row>
    <row r="125" spans="1:7" s="18" customFormat="1" ht="16.5" thickTop="1" thickBot="1">
      <c r="A125" s="13"/>
      <c r="B125" s="15"/>
      <c r="C125" s="186" t="s">
        <v>40</v>
      </c>
      <c r="D125" s="15"/>
      <c r="E125" s="56"/>
      <c r="F125" s="57"/>
      <c r="G125" s="20"/>
    </row>
    <row r="126" spans="1:7" s="18" customFormat="1" ht="16.5" thickTop="1" thickBot="1">
      <c r="A126" s="13"/>
      <c r="B126" s="15"/>
      <c r="C126" s="187" t="s">
        <v>38</v>
      </c>
      <c r="D126" s="15" t="s">
        <v>67</v>
      </c>
      <c r="E126" s="120">
        <v>955</v>
      </c>
      <c r="F126" s="121"/>
      <c r="G126" s="20"/>
    </row>
    <row r="127" spans="1:7" s="18" customFormat="1" ht="16.5" thickTop="1" thickBot="1">
      <c r="A127" s="13"/>
      <c r="B127" s="15"/>
      <c r="C127" s="187" t="s">
        <v>69</v>
      </c>
      <c r="D127" s="15" t="s">
        <v>53</v>
      </c>
      <c r="E127" s="71">
        <v>2.8</v>
      </c>
      <c r="F127" s="72"/>
      <c r="G127" s="20"/>
    </row>
    <row r="128" spans="1:7" s="18" customFormat="1" ht="16.5" thickTop="1" thickBot="1">
      <c r="A128" s="13"/>
      <c r="B128" s="15"/>
      <c r="C128" s="187" t="s">
        <v>70</v>
      </c>
      <c r="D128" s="15" t="s">
        <v>8</v>
      </c>
      <c r="E128" s="105">
        <v>44</v>
      </c>
      <c r="F128" s="108"/>
      <c r="G128" s="20"/>
    </row>
    <row r="129" spans="1:7" s="18" customFormat="1" ht="16.5" thickTop="1" thickBot="1">
      <c r="A129" s="13"/>
      <c r="B129" s="15"/>
      <c r="C129" s="187" t="s">
        <v>71</v>
      </c>
      <c r="D129" s="15" t="s">
        <v>68</v>
      </c>
      <c r="E129" s="219" t="s">
        <v>93</v>
      </c>
      <c r="F129" s="220"/>
      <c r="G129" s="20"/>
    </row>
    <row r="130" spans="1:7" ht="16.5" thickTop="1" thickBot="1">
      <c r="B130" s="15"/>
      <c r="C130" s="187" t="s">
        <v>72</v>
      </c>
      <c r="D130" s="15" t="s">
        <v>8</v>
      </c>
      <c r="E130" s="122">
        <v>32.18</v>
      </c>
      <c r="F130" s="110"/>
      <c r="G130" s="20"/>
    </row>
    <row r="131" spans="1:7" ht="16.5" thickTop="1" thickBot="1">
      <c r="B131" s="15"/>
      <c r="C131" s="187" t="s">
        <v>73</v>
      </c>
      <c r="D131" s="15" t="s">
        <v>67</v>
      </c>
      <c r="E131" s="195">
        <v>970</v>
      </c>
      <c r="F131" s="196"/>
      <c r="G131" s="20"/>
    </row>
    <row r="132" spans="1:7" ht="16.5" thickTop="1" thickBot="1">
      <c r="B132" s="15"/>
      <c r="C132" s="186" t="s">
        <v>41</v>
      </c>
      <c r="D132" s="15"/>
      <c r="E132" s="58"/>
      <c r="F132" s="59"/>
      <c r="G132" s="20"/>
    </row>
    <row r="133" spans="1:7" ht="16.5" thickTop="1" thickBot="1">
      <c r="A133" s="35"/>
      <c r="B133" s="15"/>
      <c r="C133" s="187" t="s">
        <v>42</v>
      </c>
      <c r="D133" s="19" t="s">
        <v>63</v>
      </c>
      <c r="E133" s="58"/>
      <c r="F133" s="59"/>
      <c r="G133" s="20"/>
    </row>
    <row r="134" spans="1:7" ht="16.5" thickTop="1" thickBot="1">
      <c r="B134" s="15"/>
      <c r="C134" s="185" t="s">
        <v>56</v>
      </c>
      <c r="D134" s="19" t="s">
        <v>53</v>
      </c>
      <c r="E134" s="58"/>
      <c r="F134" s="59"/>
      <c r="G134" s="20"/>
    </row>
    <row r="135" spans="1:7" ht="16.5" thickTop="1" thickBot="1">
      <c r="B135" s="15"/>
      <c r="C135" s="185" t="s">
        <v>57</v>
      </c>
      <c r="D135" s="19" t="s">
        <v>53</v>
      </c>
      <c r="E135" s="58"/>
      <c r="F135" s="59"/>
      <c r="G135" s="20"/>
    </row>
    <row r="136" spans="1:7" ht="16.5" thickTop="1" thickBot="1">
      <c r="B136" s="15"/>
      <c r="C136" s="185" t="s">
        <v>58</v>
      </c>
      <c r="D136" s="19" t="s">
        <v>53</v>
      </c>
      <c r="E136" s="58"/>
      <c r="F136" s="59"/>
      <c r="G136" s="20"/>
    </row>
    <row r="137" spans="1:7" ht="16.5" thickTop="1" thickBot="1">
      <c r="B137" s="15"/>
      <c r="C137" s="185" t="s">
        <v>59</v>
      </c>
      <c r="D137" s="19" t="s">
        <v>53</v>
      </c>
      <c r="E137" s="58"/>
      <c r="F137" s="59"/>
      <c r="G137" s="20"/>
    </row>
    <row r="138" spans="1:7" ht="16.5" thickTop="1" thickBot="1">
      <c r="B138" s="15"/>
      <c r="C138" s="185" t="s">
        <v>60</v>
      </c>
      <c r="D138" s="19" t="s">
        <v>54</v>
      </c>
      <c r="E138" s="58"/>
      <c r="F138" s="59"/>
      <c r="G138" s="20"/>
    </row>
    <row r="139" spans="1:7" ht="16.5" thickTop="1" thickBot="1">
      <c r="B139" s="15"/>
      <c r="C139" s="185" t="s">
        <v>61</v>
      </c>
      <c r="D139" s="19" t="s">
        <v>55</v>
      </c>
      <c r="E139" s="58"/>
      <c r="F139" s="59"/>
      <c r="G139" s="20"/>
    </row>
    <row r="140" spans="1:7" ht="16.5" thickTop="1" thickBot="1">
      <c r="B140" s="15"/>
      <c r="C140" s="185" t="s">
        <v>62</v>
      </c>
      <c r="D140" s="19" t="s">
        <v>55</v>
      </c>
      <c r="E140" s="58"/>
      <c r="F140" s="59"/>
      <c r="G140" s="20"/>
    </row>
    <row r="141" spans="1:7" ht="16.5" thickTop="1" thickBot="1">
      <c r="B141" s="15"/>
      <c r="C141" s="185" t="s">
        <v>45</v>
      </c>
      <c r="D141" s="19" t="s">
        <v>17</v>
      </c>
      <c r="E141" s="58"/>
      <c r="F141" s="59"/>
      <c r="G141" s="20"/>
    </row>
    <row r="142" spans="1:7" ht="16.5" thickTop="1" thickBot="1">
      <c r="B142" s="90">
        <v>7.2</v>
      </c>
      <c r="C142" s="197" t="s">
        <v>264</v>
      </c>
      <c r="D142" s="91"/>
      <c r="E142" s="73"/>
      <c r="F142" s="74"/>
      <c r="G142" s="75"/>
    </row>
    <row r="143" spans="1:7" ht="31.5" thickTop="1" thickBot="1">
      <c r="B143" s="15" t="s">
        <v>235</v>
      </c>
      <c r="C143" s="188" t="s">
        <v>238</v>
      </c>
      <c r="D143" s="19" t="s">
        <v>17</v>
      </c>
      <c r="E143" s="11">
        <v>1</v>
      </c>
      <c r="F143" s="22"/>
      <c r="G143" s="20">
        <f>E143*F143</f>
        <v>0</v>
      </c>
    </row>
    <row r="144" spans="1:7" s="18" customFormat="1" ht="31.5" thickTop="1" thickBot="1">
      <c r="A144" s="13"/>
      <c r="B144" s="15" t="s">
        <v>236</v>
      </c>
      <c r="C144" s="19" t="s">
        <v>207</v>
      </c>
      <c r="D144" s="15" t="s">
        <v>7</v>
      </c>
      <c r="E144" s="11">
        <v>1</v>
      </c>
      <c r="F144" s="22"/>
      <c r="G144" s="20">
        <f t="shared" ref="G144:G145" si="5">E144*F144</f>
        <v>0</v>
      </c>
    </row>
    <row r="145" spans="1:7" s="18" customFormat="1" ht="31.5" thickTop="1" thickBot="1">
      <c r="A145" s="13"/>
      <c r="B145" s="15" t="s">
        <v>237</v>
      </c>
      <c r="C145" s="19" t="s">
        <v>209</v>
      </c>
      <c r="D145" s="15" t="s">
        <v>7</v>
      </c>
      <c r="E145" s="11">
        <v>1</v>
      </c>
      <c r="F145" s="22"/>
      <c r="G145" s="20">
        <f t="shared" si="5"/>
        <v>0</v>
      </c>
    </row>
    <row r="146" spans="1:7" s="18" customFormat="1" ht="16.5" thickTop="1" thickBot="1">
      <c r="A146" s="13"/>
      <c r="B146" s="15" t="s">
        <v>271</v>
      </c>
      <c r="C146" s="19" t="s">
        <v>208</v>
      </c>
      <c r="D146" s="15" t="s">
        <v>7</v>
      </c>
      <c r="E146" s="11">
        <v>1</v>
      </c>
      <c r="F146" s="22"/>
      <c r="G146" s="20">
        <f t="shared" ref="G146" si="6">E146*F146</f>
        <v>0</v>
      </c>
    </row>
    <row r="147" spans="1:7" ht="16.5" thickTop="1" thickBot="1">
      <c r="B147" s="15"/>
      <c r="C147" s="189" t="s">
        <v>39</v>
      </c>
      <c r="D147" s="19"/>
      <c r="E147" s="21"/>
      <c r="F147" s="22"/>
      <c r="G147" s="20"/>
    </row>
    <row r="148" spans="1:7" ht="46.5" thickTop="1" thickBot="1">
      <c r="B148" s="15">
        <v>7.3</v>
      </c>
      <c r="C148" s="190" t="s">
        <v>197</v>
      </c>
      <c r="D148" s="19" t="s">
        <v>17</v>
      </c>
      <c r="E148" s="11">
        <v>1</v>
      </c>
      <c r="F148" s="22"/>
      <c r="G148" s="20">
        <f>F148</f>
        <v>0</v>
      </c>
    </row>
    <row r="149" spans="1:7" ht="16.5" thickTop="1" thickBot="1">
      <c r="B149" s="15"/>
      <c r="C149" s="191" t="s">
        <v>41</v>
      </c>
      <c r="D149" s="19"/>
      <c r="E149" s="21"/>
      <c r="F149" s="22"/>
      <c r="G149" s="20"/>
    </row>
    <row r="150" spans="1:7" ht="16.5" thickTop="1" thickBot="1">
      <c r="B150" s="15"/>
      <c r="C150" s="187" t="s">
        <v>46</v>
      </c>
      <c r="D150" s="19"/>
      <c r="E150" s="224"/>
      <c r="F150" s="225"/>
      <c r="G150" s="20"/>
    </row>
    <row r="151" spans="1:7" ht="16.5" thickTop="1" thickBot="1">
      <c r="B151" s="15"/>
      <c r="C151" s="187" t="s">
        <v>49</v>
      </c>
      <c r="D151" s="19" t="s">
        <v>52</v>
      </c>
      <c r="E151" s="217"/>
      <c r="F151" s="218"/>
      <c r="G151" s="20"/>
    </row>
    <row r="152" spans="1:7" ht="16.5" thickTop="1" thickBot="1">
      <c r="B152" s="15"/>
      <c r="C152" s="187" t="s">
        <v>51</v>
      </c>
      <c r="D152" s="19" t="s">
        <v>75</v>
      </c>
      <c r="E152" s="217"/>
      <c r="F152" s="218"/>
      <c r="G152" s="20"/>
    </row>
    <row r="153" spans="1:7" ht="16.5" thickTop="1" thickBot="1">
      <c r="B153" s="15"/>
      <c r="C153" s="187" t="s">
        <v>65</v>
      </c>
      <c r="D153" s="19" t="s">
        <v>64</v>
      </c>
      <c r="E153" s="217"/>
      <c r="F153" s="218"/>
      <c r="G153" s="20"/>
    </row>
    <row r="154" spans="1:7" ht="16.5" thickTop="1" thickBot="1">
      <c r="B154" s="15"/>
      <c r="C154" s="185" t="s">
        <v>66</v>
      </c>
      <c r="D154" s="19"/>
      <c r="E154" s="217"/>
      <c r="F154" s="218"/>
      <c r="G154" s="20"/>
    </row>
    <row r="155" spans="1:7" ht="16.5" thickTop="1" thickBot="1">
      <c r="B155" s="15"/>
      <c r="C155" s="191" t="s">
        <v>76</v>
      </c>
      <c r="D155" s="19"/>
      <c r="E155" s="67"/>
      <c r="F155" s="68"/>
      <c r="G155" s="60"/>
    </row>
    <row r="156" spans="1:7" ht="31.5" thickTop="1" thickBot="1">
      <c r="B156" s="90">
        <v>7.4</v>
      </c>
      <c r="C156" s="197" t="s">
        <v>239</v>
      </c>
      <c r="D156" s="91"/>
      <c r="E156" s="198">
        <v>0</v>
      </c>
      <c r="F156" s="74"/>
      <c r="G156" s="75"/>
    </row>
    <row r="157" spans="1:7" ht="31.5" thickTop="1" thickBot="1">
      <c r="B157" s="15" t="s">
        <v>78</v>
      </c>
      <c r="C157" s="188" t="s">
        <v>240</v>
      </c>
      <c r="D157" s="19" t="s">
        <v>17</v>
      </c>
      <c r="E157" s="11">
        <v>1</v>
      </c>
      <c r="F157" s="22"/>
      <c r="G157" s="20">
        <f>E157*F157</f>
        <v>0</v>
      </c>
    </row>
    <row r="158" spans="1:7" ht="46.5" thickTop="1" thickBot="1">
      <c r="B158" s="15" t="s">
        <v>79</v>
      </c>
      <c r="C158" s="188" t="s">
        <v>241</v>
      </c>
      <c r="D158" s="19" t="s">
        <v>8</v>
      </c>
      <c r="E158" s="11">
        <v>95</v>
      </c>
      <c r="F158" s="22"/>
      <c r="G158" s="20">
        <f>E158*F158</f>
        <v>0</v>
      </c>
    </row>
    <row r="159" spans="1:7" ht="16.5" thickTop="1" thickBot="1">
      <c r="B159" s="33"/>
      <c r="C159" s="33" t="s">
        <v>258</v>
      </c>
      <c r="D159" s="33"/>
      <c r="E159" s="62"/>
      <c r="F159" s="62"/>
      <c r="G159" s="34">
        <f>G117</f>
        <v>0</v>
      </c>
    </row>
    <row r="160" spans="1:7" ht="16.5" thickTop="1" thickBot="1">
      <c r="B160" s="33"/>
      <c r="C160" s="33" t="s">
        <v>259</v>
      </c>
      <c r="D160" s="33"/>
      <c r="E160" s="33"/>
      <c r="F160" s="33"/>
      <c r="G160" s="36">
        <f>G159*0.1</f>
        <v>0</v>
      </c>
    </row>
    <row r="161" spans="2:7" ht="16.5" thickTop="1" thickBot="1">
      <c r="B161" s="33"/>
      <c r="C161" s="33" t="s">
        <v>260</v>
      </c>
      <c r="D161" s="33"/>
      <c r="E161" s="33"/>
      <c r="F161" s="33"/>
      <c r="G161" s="36">
        <f>G160*0.16</f>
        <v>0</v>
      </c>
    </row>
    <row r="162" spans="2:7" ht="16.5" thickTop="1" thickBot="1">
      <c r="B162" s="33"/>
      <c r="C162" s="33" t="s">
        <v>261</v>
      </c>
      <c r="D162" s="33"/>
      <c r="E162" s="33"/>
      <c r="F162" s="33"/>
      <c r="G162" s="34">
        <f>G161+G160+G159</f>
        <v>0</v>
      </c>
    </row>
    <row r="163" spans="2:7" ht="15.75" thickTop="1"/>
  </sheetData>
  <mergeCells count="24">
    <mergeCell ref="E152:F152"/>
    <mergeCell ref="E153:F153"/>
    <mergeCell ref="E154:F154"/>
    <mergeCell ref="C74:G74"/>
    <mergeCell ref="C118:G118"/>
    <mergeCell ref="D120:G120"/>
    <mergeCell ref="E121:F121"/>
    <mergeCell ref="E129:F129"/>
    <mergeCell ref="E150:F150"/>
    <mergeCell ref="E151:F151"/>
    <mergeCell ref="E110:F110"/>
    <mergeCell ref="D76:G76"/>
    <mergeCell ref="E77:F77"/>
    <mergeCell ref="E85:F85"/>
    <mergeCell ref="E106:F106"/>
    <mergeCell ref="E107:F107"/>
    <mergeCell ref="E108:F108"/>
    <mergeCell ref="E109:F109"/>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9" max="16383" man="1"/>
    <brk id="72" max="16383" man="1"/>
    <brk id="11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79998168889431442"/>
    <pageSetUpPr fitToPage="1"/>
  </sheetPr>
  <dimension ref="A2:L164"/>
  <sheetViews>
    <sheetView view="pageBreakPreview" zoomScale="90" zoomScaleNormal="100" zoomScaleSheetLayoutView="90" workbookViewId="0">
      <selection activeCell="D38" sqref="D38"/>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171</v>
      </c>
      <c r="C5" s="213"/>
      <c r="D5" s="213"/>
      <c r="E5" s="213"/>
      <c r="F5" s="213"/>
      <c r="G5" s="213"/>
    </row>
    <row r="6" spans="1:7" ht="16.5" thickTop="1" thickBot="1">
      <c r="B6" s="5" t="s">
        <v>185</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102">
        <v>4</v>
      </c>
      <c r="F15" s="16"/>
      <c r="G15" s="20">
        <f t="shared" ref="G15:G21" si="0">E15*F15</f>
        <v>0</v>
      </c>
    </row>
    <row r="16" spans="1:7" s="18" customFormat="1" ht="31.5" thickTop="1" thickBot="1">
      <c r="A16" s="13"/>
      <c r="B16" s="15">
        <v>2.2000000000000002</v>
      </c>
      <c r="C16" s="19" t="s">
        <v>227</v>
      </c>
      <c r="D16" s="15" t="s">
        <v>8</v>
      </c>
      <c r="E16" s="11">
        <v>157.5</v>
      </c>
      <c r="F16" s="16"/>
      <c r="G16" s="20">
        <f t="shared" si="0"/>
        <v>0</v>
      </c>
    </row>
    <row r="17" spans="1:7" s="18" customFormat="1" ht="31.5" thickTop="1" thickBot="1">
      <c r="A17" s="13"/>
      <c r="B17" s="15">
        <v>2.2999999999999998</v>
      </c>
      <c r="C17" s="19" t="s">
        <v>226</v>
      </c>
      <c r="D17" s="15" t="s">
        <v>8</v>
      </c>
      <c r="E17" s="11">
        <v>17.5</v>
      </c>
      <c r="F17" s="16"/>
      <c r="G17" s="20">
        <f t="shared" si="0"/>
        <v>0</v>
      </c>
    </row>
    <row r="18" spans="1:7" s="18" customFormat="1" ht="31.5" thickTop="1" thickBot="1">
      <c r="A18" s="13"/>
      <c r="B18" s="15">
        <v>2.4</v>
      </c>
      <c r="C18" s="19" t="s">
        <v>117</v>
      </c>
      <c r="D18" s="15" t="s">
        <v>18</v>
      </c>
      <c r="E18" s="11">
        <v>1.575</v>
      </c>
      <c r="F18" s="16"/>
      <c r="G18" s="20">
        <f t="shared" si="0"/>
        <v>0</v>
      </c>
    </row>
    <row r="19" spans="1:7" s="18" customFormat="1" ht="31.5" thickTop="1" thickBot="1">
      <c r="A19" s="13"/>
      <c r="B19" s="15">
        <v>2.5</v>
      </c>
      <c r="C19" s="19" t="s">
        <v>118</v>
      </c>
      <c r="D19" s="15" t="s">
        <v>18</v>
      </c>
      <c r="E19" s="11">
        <v>1.575</v>
      </c>
      <c r="F19" s="16"/>
      <c r="G19" s="20">
        <f t="shared" si="0"/>
        <v>0</v>
      </c>
    </row>
    <row r="20" spans="1:7" s="18" customFormat="1" ht="46.5" thickTop="1" thickBot="1">
      <c r="A20" s="13"/>
      <c r="B20" s="15">
        <v>2.6</v>
      </c>
      <c r="C20" s="19" t="s">
        <v>224</v>
      </c>
      <c r="D20" s="15" t="s">
        <v>8</v>
      </c>
      <c r="E20" s="11">
        <v>157.5</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SUM(G23:G27)</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71</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230</v>
      </c>
      <c r="D26" s="15" t="s">
        <v>30</v>
      </c>
      <c r="E26" s="11">
        <v>1</v>
      </c>
      <c r="F26" s="22"/>
      <c r="G26" s="20">
        <f>E26*F26</f>
        <v>0</v>
      </c>
    </row>
    <row r="27" spans="1:7" s="18" customFormat="1" ht="16.5" thickTop="1" thickBot="1">
      <c r="A27" s="13"/>
      <c r="B27" s="15"/>
      <c r="C27" s="19"/>
      <c r="D27" s="15"/>
      <c r="E27" s="11"/>
      <c r="F27" s="22"/>
      <c r="G27" s="20"/>
    </row>
    <row r="28" spans="1:7" s="18" customFormat="1" ht="16.5" thickTop="1" thickBot="1">
      <c r="A28" s="13"/>
      <c r="B28" s="15"/>
      <c r="C28" s="47" t="s">
        <v>23</v>
      </c>
      <c r="D28" s="15"/>
      <c r="E28" s="24"/>
      <c r="F28" s="22"/>
      <c r="G28" s="48">
        <f>G9+G14+G22</f>
        <v>0</v>
      </c>
    </row>
    <row r="29" spans="1:7" s="18" customFormat="1" ht="16.5" thickTop="1" thickBot="1">
      <c r="A29" s="13"/>
      <c r="B29" s="15"/>
      <c r="C29" s="47" t="s">
        <v>24</v>
      </c>
      <c r="D29" s="15"/>
      <c r="E29" s="24"/>
      <c r="F29" s="22"/>
      <c r="G29" s="48">
        <f>G28</f>
        <v>0</v>
      </c>
    </row>
    <row r="30" spans="1:7" s="18" customFormat="1" ht="16.5" thickTop="1" thickBot="1">
      <c r="A30" s="13"/>
      <c r="B30" s="8" t="s">
        <v>90</v>
      </c>
      <c r="C30" s="9"/>
      <c r="D30" s="15"/>
      <c r="E30" s="24"/>
      <c r="F30" s="22"/>
      <c r="G30" s="25">
        <f>SUM(G36:G44)</f>
        <v>0</v>
      </c>
    </row>
    <row r="31" spans="1:7" s="18" customFormat="1" ht="16.5" thickTop="1" thickBot="1">
      <c r="A31" s="13"/>
      <c r="B31" s="92"/>
      <c r="C31" s="91" t="s">
        <v>34</v>
      </c>
      <c r="D31" s="90"/>
      <c r="E31" s="77"/>
      <c r="F31" s="74"/>
      <c r="G31" s="76"/>
    </row>
    <row r="32" spans="1:7" s="18" customFormat="1" ht="16.5" thickTop="1" thickBot="1">
      <c r="A32" s="13"/>
      <c r="B32" s="8"/>
      <c r="C32" s="55" t="s">
        <v>35</v>
      </c>
      <c r="D32" s="214"/>
      <c r="E32" s="215"/>
      <c r="F32" s="215"/>
      <c r="G32" s="216"/>
    </row>
    <row r="33" spans="1:7" s="18" customFormat="1" ht="16.5" thickTop="1" thickBot="1">
      <c r="A33" s="13"/>
      <c r="B33" s="8"/>
      <c r="C33" s="55" t="s">
        <v>32</v>
      </c>
      <c r="D33" s="210"/>
      <c r="E33" s="211"/>
      <c r="F33" s="211"/>
      <c r="G33" s="212"/>
    </row>
    <row r="34" spans="1:7" s="18" customFormat="1" ht="16.5" thickTop="1" thickBot="1">
      <c r="A34" s="13"/>
      <c r="B34" s="8"/>
      <c r="C34" s="55" t="s">
        <v>33</v>
      </c>
      <c r="D34" s="210"/>
      <c r="E34" s="211"/>
      <c r="F34" s="211"/>
      <c r="G34" s="212"/>
    </row>
    <row r="35" spans="1:7" s="18" customFormat="1" ht="31.5" thickTop="1" thickBot="1">
      <c r="A35" s="13"/>
      <c r="B35" s="92"/>
      <c r="C35" s="91" t="s">
        <v>103</v>
      </c>
      <c r="D35" s="93"/>
      <c r="E35" s="98"/>
      <c r="F35" s="81"/>
      <c r="G35" s="97"/>
    </row>
    <row r="36" spans="1:7" s="18" customFormat="1" ht="31.5" thickTop="1" thickBot="1">
      <c r="A36" s="13"/>
      <c r="B36" s="26">
        <v>4.0999999999999996</v>
      </c>
      <c r="C36" s="19" t="s">
        <v>37</v>
      </c>
      <c r="D36" s="15" t="s">
        <v>7</v>
      </c>
      <c r="E36" s="24">
        <v>1</v>
      </c>
      <c r="F36" s="22"/>
      <c r="G36" s="27">
        <f>F36*E36</f>
        <v>0</v>
      </c>
    </row>
    <row r="37" spans="1:7" s="18" customFormat="1" ht="31.5" thickTop="1" thickBot="1">
      <c r="A37" s="13"/>
      <c r="B37" s="26">
        <v>4.2</v>
      </c>
      <c r="C37" s="19" t="s">
        <v>115</v>
      </c>
      <c r="D37" s="15" t="s">
        <v>17</v>
      </c>
      <c r="E37" s="24">
        <v>6</v>
      </c>
      <c r="F37" s="22"/>
      <c r="G37" s="27">
        <f>F37*E37</f>
        <v>0</v>
      </c>
    </row>
    <row r="38" spans="1:7" s="18" customFormat="1" ht="61.5" thickTop="1" thickBot="1">
      <c r="A38" s="13"/>
      <c r="B38" s="94"/>
      <c r="C38" s="91" t="s">
        <v>287</v>
      </c>
      <c r="D38" s="90"/>
      <c r="E38" s="77"/>
      <c r="F38" s="74"/>
      <c r="G38" s="78"/>
    </row>
    <row r="39" spans="1:7" s="18" customFormat="1" ht="16.5" thickTop="1" thickBot="1">
      <c r="A39" s="13"/>
      <c r="B39" s="26">
        <v>4.3</v>
      </c>
      <c r="C39" s="19" t="s">
        <v>273</v>
      </c>
      <c r="D39" s="15" t="s">
        <v>17</v>
      </c>
      <c r="E39" s="24">
        <v>1</v>
      </c>
      <c r="F39" s="22"/>
      <c r="G39" s="27">
        <f t="shared" ref="G39:G44" si="1">F39*E39</f>
        <v>0</v>
      </c>
    </row>
    <row r="40" spans="1:7" s="18" customFormat="1" ht="16.5" thickTop="1" thickBot="1">
      <c r="A40" s="13"/>
      <c r="B40" s="26">
        <v>4.4000000000000004</v>
      </c>
      <c r="C40" s="19" t="s">
        <v>81</v>
      </c>
      <c r="D40" s="15" t="s">
        <v>7</v>
      </c>
      <c r="E40" s="24">
        <v>1</v>
      </c>
      <c r="F40" s="22"/>
      <c r="G40" s="27">
        <f t="shared" si="1"/>
        <v>0</v>
      </c>
    </row>
    <row r="41" spans="1:7" s="18" customFormat="1" ht="16.5" thickTop="1" thickBot="1">
      <c r="A41" s="13"/>
      <c r="B41" s="26">
        <v>4.5</v>
      </c>
      <c r="C41" s="19" t="s">
        <v>22</v>
      </c>
      <c r="D41" s="15" t="s">
        <v>17</v>
      </c>
      <c r="E41" s="24">
        <v>1</v>
      </c>
      <c r="F41" s="22"/>
      <c r="G41" s="27">
        <f t="shared" si="1"/>
        <v>0</v>
      </c>
    </row>
    <row r="42" spans="1:7" s="18" customFormat="1" ht="31.5" thickTop="1" thickBot="1">
      <c r="A42" s="13"/>
      <c r="B42" s="26">
        <v>4.5999999999999996</v>
      </c>
      <c r="C42" s="19" t="s">
        <v>130</v>
      </c>
      <c r="D42" s="15" t="s">
        <v>17</v>
      </c>
      <c r="E42" s="24">
        <v>1</v>
      </c>
      <c r="F42" s="22"/>
      <c r="G42" s="27">
        <f t="shared" si="1"/>
        <v>0</v>
      </c>
    </row>
    <row r="43" spans="1:7" s="18" customFormat="1" ht="31.5" thickTop="1" thickBot="1">
      <c r="A43" s="13"/>
      <c r="B43" s="26">
        <v>4.7</v>
      </c>
      <c r="C43" s="19" t="s">
        <v>278</v>
      </c>
      <c r="D43" s="15" t="s">
        <v>7</v>
      </c>
      <c r="E43" s="24">
        <v>1</v>
      </c>
      <c r="F43" s="22"/>
      <c r="G43" s="27">
        <f t="shared" si="1"/>
        <v>0</v>
      </c>
    </row>
    <row r="44" spans="1:7" s="18" customFormat="1" ht="16.5" thickTop="1" thickBot="1">
      <c r="A44" s="13"/>
      <c r="B44" s="26">
        <v>4.8</v>
      </c>
      <c r="C44" s="19" t="s">
        <v>91</v>
      </c>
      <c r="D44" s="15" t="s">
        <v>17</v>
      </c>
      <c r="E44" s="24">
        <v>3</v>
      </c>
      <c r="F44" s="22"/>
      <c r="G44" s="27">
        <f t="shared" si="1"/>
        <v>0</v>
      </c>
    </row>
    <row r="45" spans="1:7" s="18" customFormat="1" ht="16.5" thickTop="1" thickBot="1">
      <c r="A45" s="13"/>
      <c r="B45" s="8" t="s">
        <v>29</v>
      </c>
      <c r="C45" s="9"/>
      <c r="D45" s="15"/>
      <c r="E45" s="24"/>
      <c r="F45" s="22"/>
      <c r="G45" s="25">
        <f>SUM(G47:G61)</f>
        <v>0</v>
      </c>
    </row>
    <row r="46" spans="1:7" s="18" customFormat="1" ht="46.5" thickTop="1" thickBot="1">
      <c r="A46" s="13"/>
      <c r="B46" s="88"/>
      <c r="C46" s="89" t="s">
        <v>92</v>
      </c>
      <c r="D46" s="88"/>
      <c r="E46" s="79"/>
      <c r="F46" s="74"/>
      <c r="G46" s="75"/>
    </row>
    <row r="47" spans="1:7" s="18" customFormat="1" ht="16.5" thickTop="1" thickBot="1">
      <c r="A47" s="13"/>
      <c r="B47" s="15">
        <v>5.0999999999999996</v>
      </c>
      <c r="C47" s="28" t="s">
        <v>86</v>
      </c>
      <c r="D47" s="15" t="s">
        <v>8</v>
      </c>
      <c r="E47" s="16">
        <v>31</v>
      </c>
      <c r="F47" s="22"/>
      <c r="G47" s="20">
        <f t="shared" ref="G47:G49" si="2">E47*F47</f>
        <v>0</v>
      </c>
    </row>
    <row r="48" spans="1:7" s="18" customFormat="1" ht="16.5" thickTop="1" thickBot="1">
      <c r="A48" s="13"/>
      <c r="B48" s="15">
        <v>5.2</v>
      </c>
      <c r="C48" s="87" t="s">
        <v>101</v>
      </c>
      <c r="D48" s="15" t="s">
        <v>17</v>
      </c>
      <c r="E48" s="16">
        <v>1</v>
      </c>
      <c r="F48" s="22"/>
      <c r="G48" s="20">
        <f t="shared" si="2"/>
        <v>0</v>
      </c>
    </row>
    <row r="49" spans="1:12" s="18" customFormat="1" ht="16.5" thickTop="1" thickBot="1">
      <c r="A49" s="13"/>
      <c r="B49" s="15">
        <v>5.3</v>
      </c>
      <c r="C49" s="30" t="s">
        <v>133</v>
      </c>
      <c r="D49" s="15" t="s">
        <v>17</v>
      </c>
      <c r="E49" s="16">
        <v>1</v>
      </c>
      <c r="F49" s="22"/>
      <c r="G49" s="20">
        <f t="shared" si="2"/>
        <v>0</v>
      </c>
    </row>
    <row r="50" spans="1:12" s="18" customFormat="1" ht="16.5" thickTop="1" thickBot="1">
      <c r="A50" s="13"/>
      <c r="B50" s="15">
        <v>5.4</v>
      </c>
      <c r="C50" s="28" t="s">
        <v>84</v>
      </c>
      <c r="D50" s="15" t="s">
        <v>17</v>
      </c>
      <c r="E50" s="16">
        <v>3</v>
      </c>
      <c r="F50" s="22"/>
      <c r="G50" s="20">
        <f t="shared" ref="G50:G62" si="3">E50*F50</f>
        <v>0</v>
      </c>
    </row>
    <row r="51" spans="1:12" s="18" customFormat="1" ht="16.5" thickTop="1" thickBot="1">
      <c r="A51" s="13"/>
      <c r="B51" s="15">
        <v>5.5</v>
      </c>
      <c r="C51" s="28" t="s">
        <v>28</v>
      </c>
      <c r="D51" s="15" t="s">
        <v>17</v>
      </c>
      <c r="E51" s="16">
        <v>1</v>
      </c>
      <c r="F51" s="22"/>
      <c r="G51" s="20">
        <f t="shared" si="3"/>
        <v>0</v>
      </c>
    </row>
    <row r="52" spans="1:12" s="18" customFormat="1" ht="16.5" thickTop="1" thickBot="1">
      <c r="A52" s="13"/>
      <c r="B52" s="15">
        <v>5.6</v>
      </c>
      <c r="C52" s="28" t="s">
        <v>85</v>
      </c>
      <c r="D52" s="15" t="s">
        <v>17</v>
      </c>
      <c r="E52" s="16">
        <v>1</v>
      </c>
      <c r="F52" s="22"/>
      <c r="G52" s="20">
        <f t="shared" si="3"/>
        <v>0</v>
      </c>
    </row>
    <row r="53" spans="1:12" s="18" customFormat="1" ht="16.5" thickTop="1" thickBot="1">
      <c r="A53" s="13"/>
      <c r="B53" s="15">
        <v>5.7</v>
      </c>
      <c r="C53" s="28" t="s">
        <v>87</v>
      </c>
      <c r="D53" s="15" t="s">
        <v>8</v>
      </c>
      <c r="E53" s="16">
        <v>27</v>
      </c>
      <c r="F53" s="22"/>
      <c r="G53" s="20">
        <f t="shared" si="3"/>
        <v>0</v>
      </c>
    </row>
    <row r="54" spans="1:12" s="18" customFormat="1" ht="16.5" thickTop="1" thickBot="1">
      <c r="A54" s="13"/>
      <c r="B54" s="15">
        <v>5.8</v>
      </c>
      <c r="C54" s="28" t="s">
        <v>88</v>
      </c>
      <c r="D54" s="15" t="s">
        <v>8</v>
      </c>
      <c r="E54" s="11">
        <v>46</v>
      </c>
      <c r="F54" s="22"/>
      <c r="G54" s="20">
        <f t="shared" si="3"/>
        <v>0</v>
      </c>
    </row>
    <row r="55" spans="1:12" s="31" customFormat="1" ht="18.75" thickTop="1" thickBot="1">
      <c r="A55" s="29"/>
      <c r="B55" s="15">
        <v>5.9</v>
      </c>
      <c r="C55" s="23" t="s">
        <v>20</v>
      </c>
      <c r="D55" s="15" t="s">
        <v>17</v>
      </c>
      <c r="E55" s="16">
        <v>1</v>
      </c>
      <c r="F55" s="22"/>
      <c r="G55" s="20">
        <f t="shared" si="3"/>
        <v>0</v>
      </c>
    </row>
    <row r="56" spans="1:12" s="31" customFormat="1" ht="18.75" thickTop="1" thickBot="1">
      <c r="A56" s="29"/>
      <c r="B56" s="49">
        <v>5.0999999999999996</v>
      </c>
      <c r="C56" s="23" t="s">
        <v>21</v>
      </c>
      <c r="D56" s="15" t="s">
        <v>17</v>
      </c>
      <c r="E56" s="16">
        <v>1</v>
      </c>
      <c r="F56" s="22"/>
      <c r="G56" s="20">
        <f t="shared" si="3"/>
        <v>0</v>
      </c>
    </row>
    <row r="57" spans="1:12" s="31" customFormat="1" ht="16.5" thickTop="1" thickBot="1">
      <c r="A57" s="29"/>
      <c r="B57" s="15">
        <v>5.1100000000000003</v>
      </c>
      <c r="C57" s="32" t="s">
        <v>121</v>
      </c>
      <c r="D57" s="15" t="s">
        <v>17</v>
      </c>
      <c r="E57" s="11">
        <v>3</v>
      </c>
      <c r="F57" s="22"/>
      <c r="G57" s="20">
        <f t="shared" si="3"/>
        <v>0</v>
      </c>
    </row>
    <row r="58" spans="1:12" s="31" customFormat="1" ht="16.5" thickTop="1" thickBot="1">
      <c r="A58" s="29"/>
      <c r="B58" s="49">
        <v>5.12</v>
      </c>
      <c r="C58" s="32" t="s">
        <v>122</v>
      </c>
      <c r="D58" s="15" t="s">
        <v>17</v>
      </c>
      <c r="E58" s="11">
        <v>6</v>
      </c>
      <c r="F58" s="22"/>
      <c r="G58" s="20">
        <f t="shared" si="3"/>
        <v>0</v>
      </c>
    </row>
    <row r="59" spans="1:12" s="31" customFormat="1" ht="16.5" thickTop="1" thickBot="1">
      <c r="A59" s="29"/>
      <c r="B59" s="15">
        <v>5.13</v>
      </c>
      <c r="C59" s="32" t="s">
        <v>114</v>
      </c>
      <c r="D59" s="15" t="s">
        <v>17</v>
      </c>
      <c r="E59" s="11">
        <v>1</v>
      </c>
      <c r="F59" s="22"/>
      <c r="G59" s="20">
        <f t="shared" si="3"/>
        <v>0</v>
      </c>
    </row>
    <row r="60" spans="1:12" s="18" customFormat="1" ht="16.5" thickTop="1" thickBot="1">
      <c r="A60" s="13"/>
      <c r="B60" s="49">
        <v>5.14</v>
      </c>
      <c r="C60" s="19" t="s">
        <v>105</v>
      </c>
      <c r="D60" s="15" t="s">
        <v>17</v>
      </c>
      <c r="E60" s="11">
        <v>2</v>
      </c>
      <c r="F60" s="22"/>
      <c r="G60" s="20">
        <f t="shared" si="3"/>
        <v>0</v>
      </c>
    </row>
    <row r="61" spans="1:12" s="18" customFormat="1" ht="31.5" thickTop="1" thickBot="1">
      <c r="A61" s="13"/>
      <c r="B61" s="15">
        <v>5.15</v>
      </c>
      <c r="C61" s="19" t="s">
        <v>193</v>
      </c>
      <c r="D61" s="15" t="s">
        <v>17</v>
      </c>
      <c r="E61" s="11">
        <v>1</v>
      </c>
      <c r="F61" s="22"/>
      <c r="G61" s="20">
        <f t="shared" si="3"/>
        <v>0</v>
      </c>
      <c r="I61"/>
      <c r="J61" s="50"/>
      <c r="K61" s="50"/>
      <c r="L61" s="50"/>
    </row>
    <row r="62" spans="1:12" s="18" customFormat="1" ht="16.5" thickTop="1" thickBot="1">
      <c r="A62" s="13"/>
      <c r="B62" s="15">
        <v>5.16</v>
      </c>
      <c r="C62" s="30" t="s">
        <v>234</v>
      </c>
      <c r="D62" s="15" t="s">
        <v>16</v>
      </c>
      <c r="E62" s="11">
        <v>1</v>
      </c>
      <c r="F62" s="22">
        <v>20000</v>
      </c>
      <c r="G62" s="20">
        <f t="shared" si="3"/>
        <v>20000</v>
      </c>
      <c r="I62"/>
      <c r="J62" s="50"/>
      <c r="K62" s="50"/>
      <c r="L62" s="50"/>
    </row>
    <row r="63" spans="1:12" s="18" customFormat="1" ht="46.5" thickTop="1" thickBot="1">
      <c r="A63" s="13"/>
      <c r="B63" s="95"/>
      <c r="C63" s="96" t="s">
        <v>99</v>
      </c>
      <c r="D63" s="90"/>
      <c r="E63" s="73"/>
      <c r="F63" s="74"/>
      <c r="G63" s="75"/>
      <c r="I63" s="51"/>
      <c r="J63" s="50"/>
      <c r="K63" s="50"/>
      <c r="L63" s="50"/>
    </row>
    <row r="64" spans="1:12" s="18" customFormat="1" ht="20.25" thickTop="1" thickBot="1">
      <c r="A64" s="13"/>
      <c r="B64" s="49" t="s">
        <v>231</v>
      </c>
      <c r="C64" s="30" t="s">
        <v>96</v>
      </c>
      <c r="D64" s="15" t="s">
        <v>30</v>
      </c>
      <c r="E64" s="11">
        <v>0</v>
      </c>
      <c r="F64" s="22"/>
      <c r="G64" s="20"/>
      <c r="I64" s="51"/>
      <c r="J64" s="50"/>
      <c r="K64" s="50"/>
      <c r="L64" s="50"/>
    </row>
    <row r="65" spans="1:12" s="18" customFormat="1" ht="20.25" thickTop="1" thickBot="1">
      <c r="A65" s="13"/>
      <c r="B65" s="49" t="s">
        <v>232</v>
      </c>
      <c r="C65" s="30" t="s">
        <v>106</v>
      </c>
      <c r="D65" s="15" t="s">
        <v>30</v>
      </c>
      <c r="E65" s="11">
        <v>0</v>
      </c>
      <c r="F65" s="22"/>
      <c r="G65" s="20"/>
      <c r="I65" s="51"/>
      <c r="J65" s="50"/>
      <c r="K65" s="50"/>
      <c r="L65" s="50"/>
    </row>
    <row r="66" spans="1:12" s="18" customFormat="1" ht="16.5" thickTop="1" thickBot="1">
      <c r="A66" s="13"/>
      <c r="B66" s="49" t="s">
        <v>233</v>
      </c>
      <c r="C66" s="30" t="s">
        <v>98</v>
      </c>
      <c r="D66" s="15" t="s">
        <v>30</v>
      </c>
      <c r="E66" s="11">
        <v>0</v>
      </c>
      <c r="F66" s="22"/>
      <c r="G66" s="20"/>
      <c r="I66" s="51"/>
      <c r="J66" s="50"/>
      <c r="K66" s="50"/>
      <c r="L66" s="50"/>
    </row>
    <row r="67" spans="1:12" s="18" customFormat="1" ht="16.5" thickTop="1" thickBot="1">
      <c r="A67" s="13"/>
      <c r="B67" s="49"/>
      <c r="C67" s="47" t="s">
        <v>23</v>
      </c>
      <c r="D67" s="15"/>
      <c r="E67" s="11"/>
      <c r="F67" s="22"/>
      <c r="G67" s="20">
        <f>G30+G45</f>
        <v>0</v>
      </c>
      <c r="I67" s="51"/>
      <c r="J67" s="50"/>
      <c r="K67" s="50"/>
      <c r="L67" s="50"/>
    </row>
    <row r="68" spans="1:12" s="18" customFormat="1" ht="16.5" thickTop="1" thickBot="1">
      <c r="A68" s="13"/>
      <c r="B68" s="49"/>
      <c r="C68" s="47" t="s">
        <v>24</v>
      </c>
      <c r="D68" s="15"/>
      <c r="E68" s="11"/>
      <c r="F68" s="22"/>
      <c r="G68" s="20">
        <f>G67</f>
        <v>0</v>
      </c>
      <c r="I68" s="51"/>
      <c r="J68" s="50"/>
      <c r="K68" s="50"/>
      <c r="L68" s="50"/>
    </row>
    <row r="69" spans="1:12" s="18" customFormat="1" ht="16.5" thickTop="1" thickBot="1">
      <c r="A69" s="13"/>
      <c r="B69" s="8" t="s">
        <v>31</v>
      </c>
      <c r="C69" s="30"/>
      <c r="D69" s="15"/>
      <c r="E69" s="11"/>
      <c r="F69" s="22"/>
      <c r="G69" s="25">
        <f>SUM(G71:G72)</f>
        <v>0</v>
      </c>
      <c r="I69" s="51"/>
      <c r="J69" s="50"/>
      <c r="K69" s="50"/>
      <c r="L69" s="50"/>
    </row>
    <row r="70" spans="1:12" s="18" customFormat="1" ht="61.5" thickTop="1" thickBot="1">
      <c r="A70" s="13"/>
      <c r="B70" s="90"/>
      <c r="C70" s="96" t="s">
        <v>143</v>
      </c>
      <c r="D70" s="90"/>
      <c r="E70" s="73"/>
      <c r="F70" s="74"/>
      <c r="G70" s="75"/>
      <c r="I70" s="51"/>
      <c r="J70" s="50"/>
      <c r="K70" s="50"/>
      <c r="L70" s="50"/>
    </row>
    <row r="71" spans="1:12" s="18" customFormat="1" ht="61.5" thickTop="1" thickBot="1">
      <c r="A71" s="13"/>
      <c r="B71" s="15">
        <v>6.1</v>
      </c>
      <c r="C71" s="30" t="s">
        <v>123</v>
      </c>
      <c r="D71" s="15" t="s">
        <v>17</v>
      </c>
      <c r="E71" s="11">
        <v>1</v>
      </c>
      <c r="F71" s="22"/>
      <c r="G71" s="20">
        <f>E71*F71</f>
        <v>0</v>
      </c>
      <c r="I71" s="51"/>
      <c r="J71" s="50"/>
      <c r="K71" s="50"/>
      <c r="L71" s="50"/>
    </row>
    <row r="72" spans="1:12" s="18" customFormat="1" ht="33.75" thickTop="1" thickBot="1">
      <c r="A72" s="13"/>
      <c r="B72" s="15">
        <v>6.2</v>
      </c>
      <c r="C72" s="32" t="s">
        <v>146</v>
      </c>
      <c r="D72" s="15" t="s">
        <v>17</v>
      </c>
      <c r="E72" s="11">
        <v>6</v>
      </c>
      <c r="F72" s="22"/>
      <c r="G72" s="20">
        <f>E72*F72</f>
        <v>0</v>
      </c>
      <c r="I72"/>
      <c r="J72" s="50"/>
      <c r="K72" s="50"/>
      <c r="L72" s="50"/>
    </row>
    <row r="73" spans="1:12" s="18" customFormat="1" ht="16.5" thickTop="1" thickBot="1">
      <c r="A73" s="13"/>
      <c r="B73" s="15">
        <v>6.3</v>
      </c>
      <c r="C73" s="32" t="s">
        <v>141</v>
      </c>
      <c r="D73" s="15" t="s">
        <v>17</v>
      </c>
      <c r="E73" s="11">
        <v>1</v>
      </c>
      <c r="F73" s="22"/>
      <c r="G73" s="20"/>
      <c r="I73"/>
      <c r="J73" s="50"/>
      <c r="K73" s="50"/>
      <c r="L73" s="50"/>
    </row>
    <row r="74" spans="1:12" ht="16.5" thickTop="1" thickBot="1">
      <c r="B74" s="33"/>
      <c r="C74" s="33" t="s">
        <v>246</v>
      </c>
      <c r="D74" s="33"/>
      <c r="E74" s="62"/>
      <c r="F74" s="62"/>
      <c r="G74" s="34">
        <f>G$9+G$14+G$22+G$30+G$45+G$69</f>
        <v>0</v>
      </c>
    </row>
    <row r="75" spans="1:12" ht="16.5" thickTop="1" thickBot="1">
      <c r="B75" s="33"/>
      <c r="C75" s="33" t="s">
        <v>247</v>
      </c>
      <c r="D75" s="33"/>
      <c r="E75" s="33"/>
      <c r="F75" s="33"/>
      <c r="G75" s="36">
        <f>G74*0.1</f>
        <v>0</v>
      </c>
    </row>
    <row r="76" spans="1:12" ht="16.5" thickTop="1" thickBot="1">
      <c r="B76" s="33"/>
      <c r="C76" s="33" t="s">
        <v>248</v>
      </c>
      <c r="D76" s="33"/>
      <c r="E76" s="33"/>
      <c r="F76" s="33"/>
      <c r="G76" s="36">
        <f>G75*0.16</f>
        <v>0</v>
      </c>
    </row>
    <row r="77" spans="1:12" ht="16.5" thickTop="1" thickBot="1">
      <c r="B77" s="33"/>
      <c r="C77" s="33" t="s">
        <v>249</v>
      </c>
      <c r="D77" s="33"/>
      <c r="E77" s="33"/>
      <c r="F77" s="33"/>
      <c r="G77" s="34">
        <f>G76+G75+G74</f>
        <v>0</v>
      </c>
    </row>
    <row r="78" spans="1:12" s="18" customFormat="1" ht="16.5" thickTop="1" thickBot="1">
      <c r="A78" s="13"/>
      <c r="B78" s="8" t="s">
        <v>255</v>
      </c>
      <c r="C78" s="9" t="s">
        <v>244</v>
      </c>
      <c r="D78" s="15"/>
      <c r="E78" s="11"/>
      <c r="F78" s="22"/>
      <c r="G78" s="25">
        <f>G85+SUM(G104:G107)+G109</f>
        <v>0</v>
      </c>
    </row>
    <row r="79" spans="1:12" s="18" customFormat="1" ht="31.5" customHeight="1" thickTop="1" thickBot="1">
      <c r="A79" s="13"/>
      <c r="B79" s="92"/>
      <c r="C79" s="226" t="s">
        <v>245</v>
      </c>
      <c r="D79" s="227"/>
      <c r="E79" s="227"/>
      <c r="F79" s="227"/>
      <c r="G79" s="228"/>
    </row>
    <row r="80" spans="1:12" s="18" customFormat="1" ht="16.5" thickTop="1" thickBot="1">
      <c r="A80" s="13"/>
      <c r="B80" s="15"/>
      <c r="C80" s="185" t="s">
        <v>195</v>
      </c>
      <c r="D80" s="63"/>
      <c r="E80" s="64"/>
      <c r="F80" s="64"/>
      <c r="G80" s="65"/>
    </row>
    <row r="81" spans="1:7" s="18" customFormat="1" ht="16.5" thickTop="1" thickBot="1">
      <c r="A81" s="13"/>
      <c r="B81" s="15"/>
      <c r="C81" s="185" t="s">
        <v>36</v>
      </c>
      <c r="D81" s="210"/>
      <c r="E81" s="211"/>
      <c r="F81" s="211"/>
      <c r="G81" s="212"/>
    </row>
    <row r="82" spans="1:7" s="18" customFormat="1" ht="16.5" thickTop="1" thickBot="1">
      <c r="A82" s="13"/>
      <c r="B82" s="15"/>
      <c r="C82" s="185" t="s">
        <v>43</v>
      </c>
      <c r="D82" s="52"/>
      <c r="E82" s="219" t="s">
        <v>44</v>
      </c>
      <c r="F82" s="223"/>
      <c r="G82" s="61"/>
    </row>
    <row r="83" spans="1:7" s="18" customFormat="1" ht="31.5" thickTop="1" thickBot="1">
      <c r="A83" s="13"/>
      <c r="B83" s="90"/>
      <c r="C83" s="184" t="s">
        <v>124</v>
      </c>
      <c r="D83" s="90"/>
      <c r="E83" s="80"/>
      <c r="F83" s="81"/>
      <c r="G83" s="75"/>
    </row>
    <row r="84" spans="1:7" s="18" customFormat="1" ht="16.5" thickTop="1" thickBot="1">
      <c r="A84" s="13"/>
      <c r="B84" s="15"/>
      <c r="C84" s="9" t="s">
        <v>47</v>
      </c>
      <c r="D84" s="15"/>
      <c r="E84" s="21"/>
      <c r="F84" s="22"/>
      <c r="G84" s="20"/>
    </row>
    <row r="85" spans="1:7" s="18" customFormat="1" ht="61.5" thickTop="1" thickBot="1">
      <c r="A85" s="13"/>
      <c r="B85" s="15">
        <v>7.1</v>
      </c>
      <c r="C85" s="28" t="s">
        <v>196</v>
      </c>
      <c r="D85" s="15"/>
      <c r="E85" s="11" t="s">
        <v>17</v>
      </c>
      <c r="F85" s="22">
        <v>1</v>
      </c>
      <c r="G85" s="20"/>
    </row>
    <row r="86" spans="1:7" s="18" customFormat="1" ht="16.5" thickTop="1" thickBot="1">
      <c r="A86" s="13"/>
      <c r="B86" s="15"/>
      <c r="C86" s="186" t="s">
        <v>40</v>
      </c>
      <c r="D86" s="15"/>
      <c r="E86" s="56"/>
      <c r="F86" s="57"/>
      <c r="G86" s="20"/>
    </row>
    <row r="87" spans="1:7" s="18" customFormat="1" ht="16.5" thickTop="1" thickBot="1">
      <c r="A87" s="13"/>
      <c r="B87" s="15"/>
      <c r="C87" s="187" t="s">
        <v>38</v>
      </c>
      <c r="D87" s="15" t="s">
        <v>67</v>
      </c>
      <c r="E87" s="120">
        <v>961</v>
      </c>
      <c r="F87" s="121"/>
      <c r="G87" s="20"/>
    </row>
    <row r="88" spans="1:7" s="18" customFormat="1" ht="16.5" thickTop="1" thickBot="1">
      <c r="A88" s="13"/>
      <c r="B88" s="15"/>
      <c r="C88" s="187" t="s">
        <v>69</v>
      </c>
      <c r="D88" s="15" t="s">
        <v>53</v>
      </c>
      <c r="E88" s="71">
        <v>2.4</v>
      </c>
      <c r="F88" s="72"/>
      <c r="G88" s="20"/>
    </row>
    <row r="89" spans="1:7" s="18" customFormat="1" ht="16.5" thickTop="1" thickBot="1">
      <c r="A89" s="13"/>
      <c r="B89" s="15"/>
      <c r="C89" s="187" t="s">
        <v>70</v>
      </c>
      <c r="D89" s="15" t="s">
        <v>8</v>
      </c>
      <c r="E89" s="105">
        <v>49</v>
      </c>
      <c r="F89" s="108"/>
      <c r="G89" s="20"/>
    </row>
    <row r="90" spans="1:7" s="18" customFormat="1" ht="16.5" thickTop="1" thickBot="1">
      <c r="A90" s="13"/>
      <c r="B90" s="15"/>
      <c r="C90" s="187" t="s">
        <v>71</v>
      </c>
      <c r="D90" s="15" t="s">
        <v>68</v>
      </c>
      <c r="E90" s="219" t="s">
        <v>93</v>
      </c>
      <c r="F90" s="220"/>
      <c r="G90" s="20"/>
    </row>
    <row r="91" spans="1:7" ht="16.5" thickTop="1" thickBot="1">
      <c r="B91" s="15"/>
      <c r="C91" s="187" t="s">
        <v>72</v>
      </c>
      <c r="D91" s="15" t="s">
        <v>8</v>
      </c>
      <c r="E91" s="122">
        <v>38.840000000000003</v>
      </c>
      <c r="F91" s="110"/>
      <c r="G91" s="20"/>
    </row>
    <row r="92" spans="1:7" ht="16.5" thickTop="1" thickBot="1">
      <c r="B92" s="15"/>
      <c r="C92" s="187" t="s">
        <v>73</v>
      </c>
      <c r="D92" s="15" t="s">
        <v>67</v>
      </c>
      <c r="E92" s="85">
        <v>977</v>
      </c>
      <c r="F92" s="86"/>
      <c r="G92" s="20"/>
    </row>
    <row r="93" spans="1:7" ht="16.5" thickTop="1" thickBot="1">
      <c r="B93" s="15"/>
      <c r="C93" s="186" t="s">
        <v>41</v>
      </c>
      <c r="D93" s="15"/>
      <c r="E93" s="58"/>
      <c r="F93" s="59"/>
      <c r="G93" s="20"/>
    </row>
    <row r="94" spans="1:7" ht="16.5" thickTop="1" thickBot="1">
      <c r="A94" s="35"/>
      <c r="B94" s="15"/>
      <c r="C94" s="187" t="s">
        <v>42</v>
      </c>
      <c r="D94" s="19" t="s">
        <v>63</v>
      </c>
      <c r="E94" s="58"/>
      <c r="F94" s="59"/>
      <c r="G94" s="20"/>
    </row>
    <row r="95" spans="1:7" ht="16.5" thickTop="1" thickBot="1">
      <c r="B95" s="15"/>
      <c r="C95" s="185" t="s">
        <v>56</v>
      </c>
      <c r="D95" s="19" t="s">
        <v>53</v>
      </c>
      <c r="E95" s="58"/>
      <c r="F95" s="59"/>
      <c r="G95" s="20"/>
    </row>
    <row r="96" spans="1:7" ht="16.5" thickTop="1" thickBot="1">
      <c r="B96" s="15"/>
      <c r="C96" s="185" t="s">
        <v>57</v>
      </c>
      <c r="D96" s="19" t="s">
        <v>53</v>
      </c>
      <c r="E96" s="58"/>
      <c r="F96" s="59"/>
      <c r="G96" s="20"/>
    </row>
    <row r="97" spans="1:7" ht="16.5" thickTop="1" thickBot="1">
      <c r="B97" s="15"/>
      <c r="C97" s="185" t="s">
        <v>58</v>
      </c>
      <c r="D97" s="19" t="s">
        <v>53</v>
      </c>
      <c r="E97" s="58"/>
      <c r="F97" s="59"/>
      <c r="G97" s="20"/>
    </row>
    <row r="98" spans="1:7" ht="16.5" thickTop="1" thickBot="1">
      <c r="B98" s="15"/>
      <c r="C98" s="185" t="s">
        <v>59</v>
      </c>
      <c r="D98" s="19" t="s">
        <v>53</v>
      </c>
      <c r="E98" s="58"/>
      <c r="F98" s="59"/>
      <c r="G98" s="20"/>
    </row>
    <row r="99" spans="1:7" ht="16.5" thickTop="1" thickBot="1">
      <c r="B99" s="15"/>
      <c r="C99" s="185" t="s">
        <v>60</v>
      </c>
      <c r="D99" s="19" t="s">
        <v>54</v>
      </c>
      <c r="E99" s="58"/>
      <c r="F99" s="59"/>
      <c r="G99" s="20"/>
    </row>
    <row r="100" spans="1:7" ht="16.5" thickTop="1" thickBot="1">
      <c r="B100" s="15"/>
      <c r="C100" s="185" t="s">
        <v>61</v>
      </c>
      <c r="D100" s="19" t="s">
        <v>55</v>
      </c>
      <c r="E100" s="58"/>
      <c r="F100" s="59"/>
      <c r="G100" s="20"/>
    </row>
    <row r="101" spans="1:7" ht="16.5" thickTop="1" thickBot="1">
      <c r="B101" s="15"/>
      <c r="C101" s="185" t="s">
        <v>62</v>
      </c>
      <c r="D101" s="19" t="s">
        <v>55</v>
      </c>
      <c r="E101" s="58"/>
      <c r="F101" s="59"/>
      <c r="G101" s="20"/>
    </row>
    <row r="102" spans="1:7" ht="16.5" thickTop="1" thickBot="1">
      <c r="B102" s="15"/>
      <c r="C102" s="185" t="s">
        <v>45</v>
      </c>
      <c r="D102" s="19" t="s">
        <v>17</v>
      </c>
      <c r="E102" s="58"/>
      <c r="F102" s="59"/>
      <c r="G102" s="20"/>
    </row>
    <row r="103" spans="1:7" ht="31.5" thickTop="1" thickBot="1">
      <c r="B103" s="90">
        <v>7.2</v>
      </c>
      <c r="C103" s="197" t="s">
        <v>263</v>
      </c>
      <c r="D103" s="91"/>
      <c r="E103" s="73"/>
      <c r="F103" s="74"/>
      <c r="G103" s="75"/>
    </row>
    <row r="104" spans="1:7" ht="31.5" thickTop="1" thickBot="1">
      <c r="B104" s="15" t="s">
        <v>235</v>
      </c>
      <c r="C104" s="188" t="s">
        <v>238</v>
      </c>
      <c r="D104" s="19" t="s">
        <v>17</v>
      </c>
      <c r="E104" s="11">
        <v>1</v>
      </c>
      <c r="F104" s="22"/>
      <c r="G104" s="20">
        <f>E104*F104</f>
        <v>0</v>
      </c>
    </row>
    <row r="105" spans="1:7" s="18" customFormat="1" ht="31.5" thickTop="1" thickBot="1">
      <c r="A105" s="13"/>
      <c r="B105" s="15" t="s">
        <v>236</v>
      </c>
      <c r="C105" s="19" t="s">
        <v>207</v>
      </c>
      <c r="D105" s="15" t="s">
        <v>7</v>
      </c>
      <c r="E105" s="11">
        <v>1</v>
      </c>
      <c r="F105" s="22"/>
      <c r="G105" s="20">
        <f t="shared" ref="G105:G106" si="4">E105*F105</f>
        <v>0</v>
      </c>
    </row>
    <row r="106" spans="1:7" s="18" customFormat="1" ht="31.5" thickTop="1" thickBot="1">
      <c r="A106" s="13"/>
      <c r="B106" s="15" t="s">
        <v>237</v>
      </c>
      <c r="C106" s="19" t="s">
        <v>209</v>
      </c>
      <c r="D106" s="15" t="s">
        <v>7</v>
      </c>
      <c r="E106" s="11">
        <v>1</v>
      </c>
      <c r="F106" s="22"/>
      <c r="G106" s="20">
        <f t="shared" si="4"/>
        <v>0</v>
      </c>
    </row>
    <row r="107" spans="1:7" s="18" customFormat="1" ht="16.5" thickTop="1" thickBot="1">
      <c r="A107" s="13"/>
      <c r="B107" s="15" t="s">
        <v>271</v>
      </c>
      <c r="C107" s="19" t="s">
        <v>208</v>
      </c>
      <c r="D107" s="15" t="s">
        <v>7</v>
      </c>
      <c r="E107" s="11">
        <v>1</v>
      </c>
      <c r="F107" s="22"/>
      <c r="G107" s="20">
        <f t="shared" ref="G107" si="5">E107*F107</f>
        <v>0</v>
      </c>
    </row>
    <row r="108" spans="1:7" ht="16.5" thickTop="1" thickBot="1">
      <c r="B108" s="15"/>
      <c r="C108" s="189" t="s">
        <v>39</v>
      </c>
      <c r="D108" s="19"/>
      <c r="E108" s="21"/>
      <c r="F108" s="22"/>
      <c r="G108" s="20"/>
    </row>
    <row r="109" spans="1:7" ht="46.5" thickTop="1" thickBot="1">
      <c r="B109" s="15">
        <v>7.3</v>
      </c>
      <c r="C109" s="190" t="s">
        <v>197</v>
      </c>
      <c r="D109" s="19" t="s">
        <v>17</v>
      </c>
      <c r="E109" s="11">
        <v>1</v>
      </c>
      <c r="F109" s="22"/>
      <c r="G109" s="20">
        <f>F109</f>
        <v>0</v>
      </c>
    </row>
    <row r="110" spans="1:7" ht="16.5" thickTop="1" thickBot="1">
      <c r="B110" s="15"/>
      <c r="C110" s="191" t="s">
        <v>41</v>
      </c>
      <c r="D110" s="19"/>
      <c r="E110" s="21"/>
      <c r="F110" s="22"/>
      <c r="G110" s="20"/>
    </row>
    <row r="111" spans="1:7" ht="16.5" thickTop="1" thickBot="1">
      <c r="B111" s="15"/>
      <c r="C111" s="187" t="s">
        <v>46</v>
      </c>
      <c r="D111" s="19"/>
      <c r="E111" s="224"/>
      <c r="F111" s="225"/>
      <c r="G111" s="20"/>
    </row>
    <row r="112" spans="1:7" ht="16.5" thickTop="1" thickBot="1">
      <c r="B112" s="15"/>
      <c r="C112" s="187" t="s">
        <v>49</v>
      </c>
      <c r="D112" s="19" t="s">
        <v>52</v>
      </c>
      <c r="E112" s="217"/>
      <c r="F112" s="218"/>
      <c r="G112" s="20"/>
    </row>
    <row r="113" spans="1:7" ht="16.5" thickTop="1" thickBot="1">
      <c r="B113" s="15"/>
      <c r="C113" s="187" t="s">
        <v>51</v>
      </c>
      <c r="D113" s="19" t="s">
        <v>75</v>
      </c>
      <c r="E113" s="217"/>
      <c r="F113" s="218"/>
      <c r="G113" s="20"/>
    </row>
    <row r="114" spans="1:7" ht="16.5" thickTop="1" thickBot="1">
      <c r="B114" s="15"/>
      <c r="C114" s="187" t="s">
        <v>65</v>
      </c>
      <c r="D114" s="19" t="s">
        <v>64</v>
      </c>
      <c r="E114" s="217"/>
      <c r="F114" s="218"/>
      <c r="G114" s="20"/>
    </row>
    <row r="115" spans="1:7" ht="16.5" thickTop="1" thickBot="1">
      <c r="B115" s="15"/>
      <c r="C115" s="185" t="s">
        <v>66</v>
      </c>
      <c r="D115" s="19"/>
      <c r="E115" s="217"/>
      <c r="F115" s="218"/>
      <c r="G115" s="20"/>
    </row>
    <row r="116" spans="1:7" ht="16.5" thickTop="1" thickBot="1">
      <c r="B116" s="15">
        <v>7.4</v>
      </c>
      <c r="C116" s="188" t="s">
        <v>262</v>
      </c>
      <c r="D116" s="19"/>
      <c r="E116" s="67"/>
      <c r="F116" s="68"/>
      <c r="G116" s="60"/>
    </row>
    <row r="117" spans="1:7" ht="16.5" thickTop="1" thickBot="1">
      <c r="B117" s="15"/>
      <c r="C117" s="188"/>
      <c r="D117" s="19"/>
      <c r="E117" s="67"/>
      <c r="F117" s="68"/>
      <c r="G117" s="60"/>
    </row>
    <row r="118" spans="1:7" ht="16.5" thickTop="1" thickBot="1">
      <c r="B118" s="33"/>
      <c r="C118" s="33" t="s">
        <v>250</v>
      </c>
      <c r="D118" s="33"/>
      <c r="E118" s="62"/>
      <c r="F118" s="62"/>
      <c r="G118" s="34">
        <f>G78</f>
        <v>0</v>
      </c>
    </row>
    <row r="119" spans="1:7" ht="16.5" thickTop="1" thickBot="1">
      <c r="B119" s="33"/>
      <c r="C119" s="33" t="s">
        <v>251</v>
      </c>
      <c r="D119" s="33"/>
      <c r="E119" s="33"/>
      <c r="F119" s="33"/>
      <c r="G119" s="36">
        <f>G118*0.1</f>
        <v>0</v>
      </c>
    </row>
    <row r="120" spans="1:7" ht="16.5" thickTop="1" thickBot="1">
      <c r="B120" s="33"/>
      <c r="C120" s="33" t="s">
        <v>252</v>
      </c>
      <c r="D120" s="33"/>
      <c r="E120" s="33"/>
      <c r="F120" s="33"/>
      <c r="G120" s="36">
        <f>G119*0.16</f>
        <v>0</v>
      </c>
    </row>
    <row r="121" spans="1:7" ht="16.5" thickTop="1" thickBot="1">
      <c r="B121" s="33"/>
      <c r="C121" s="33" t="s">
        <v>253</v>
      </c>
      <c r="D121" s="33"/>
      <c r="E121" s="33"/>
      <c r="F121" s="33"/>
      <c r="G121" s="34">
        <f>G120+G119+G118</f>
        <v>0</v>
      </c>
    </row>
    <row r="122" spans="1:7" s="18" customFormat="1" ht="16.5" thickTop="1" thickBot="1">
      <c r="A122" s="13"/>
      <c r="B122" s="8" t="s">
        <v>254</v>
      </c>
      <c r="C122" s="9" t="s">
        <v>256</v>
      </c>
      <c r="D122" s="15"/>
      <c r="E122" s="11"/>
      <c r="F122" s="22"/>
      <c r="G122" s="25">
        <f>G129+G149+SUM(G158:G159)</f>
        <v>0</v>
      </c>
    </row>
    <row r="123" spans="1:7" s="18" customFormat="1" ht="31.5" customHeight="1" thickTop="1" thickBot="1">
      <c r="A123" s="13"/>
      <c r="B123" s="92"/>
      <c r="C123" s="226" t="s">
        <v>245</v>
      </c>
      <c r="D123" s="227"/>
      <c r="E123" s="227"/>
      <c r="F123" s="227"/>
      <c r="G123" s="228"/>
    </row>
    <row r="124" spans="1:7" s="18" customFormat="1" ht="16.5" thickTop="1" thickBot="1">
      <c r="A124" s="13"/>
      <c r="B124" s="15"/>
      <c r="C124" s="185" t="s">
        <v>195</v>
      </c>
      <c r="D124" s="63"/>
      <c r="E124" s="64"/>
      <c r="F124" s="64"/>
      <c r="G124" s="65"/>
    </row>
    <row r="125" spans="1:7" s="18" customFormat="1" ht="16.5" thickTop="1" thickBot="1">
      <c r="A125" s="13"/>
      <c r="B125" s="15"/>
      <c r="C125" s="185" t="s">
        <v>36</v>
      </c>
      <c r="D125" s="210"/>
      <c r="E125" s="211"/>
      <c r="F125" s="211"/>
      <c r="G125" s="212"/>
    </row>
    <row r="126" spans="1:7" s="18" customFormat="1" ht="16.5" thickTop="1" thickBot="1">
      <c r="A126" s="13"/>
      <c r="B126" s="15"/>
      <c r="C126" s="185" t="s">
        <v>43</v>
      </c>
      <c r="D126" s="52"/>
      <c r="E126" s="219" t="s">
        <v>44</v>
      </c>
      <c r="F126" s="223"/>
      <c r="G126" s="61"/>
    </row>
    <row r="127" spans="1:7" s="18" customFormat="1" ht="31.5" thickTop="1" thickBot="1">
      <c r="A127" s="13"/>
      <c r="B127" s="90"/>
      <c r="C127" s="184" t="s">
        <v>124</v>
      </c>
      <c r="D127" s="90"/>
      <c r="E127" s="80"/>
      <c r="F127" s="81"/>
      <c r="G127" s="75"/>
    </row>
    <row r="128" spans="1:7" s="18" customFormat="1" ht="16.5" thickTop="1" thickBot="1">
      <c r="A128" s="13"/>
      <c r="B128" s="15"/>
      <c r="C128" s="9" t="s">
        <v>47</v>
      </c>
      <c r="D128" s="15"/>
      <c r="E128" s="21"/>
      <c r="F128" s="22"/>
      <c r="G128" s="20"/>
    </row>
    <row r="129" spans="1:7" s="18" customFormat="1" ht="61.5" thickTop="1" thickBot="1">
      <c r="A129" s="13"/>
      <c r="B129" s="15">
        <v>7.1</v>
      </c>
      <c r="C129" s="28" t="s">
        <v>196</v>
      </c>
      <c r="D129" s="15"/>
      <c r="E129" s="11" t="s">
        <v>17</v>
      </c>
      <c r="F129" s="22">
        <v>1</v>
      </c>
      <c r="G129" s="20"/>
    </row>
    <row r="130" spans="1:7" s="18" customFormat="1" ht="16.5" thickTop="1" thickBot="1">
      <c r="A130" s="13"/>
      <c r="B130" s="15"/>
      <c r="C130" s="186" t="s">
        <v>40</v>
      </c>
      <c r="D130" s="15"/>
      <c r="E130" s="56"/>
      <c r="F130" s="57"/>
      <c r="G130" s="20"/>
    </row>
    <row r="131" spans="1:7" s="18" customFormat="1" ht="16.5" thickTop="1" thickBot="1">
      <c r="A131" s="13"/>
      <c r="B131" s="15"/>
      <c r="C131" s="187" t="s">
        <v>38</v>
      </c>
      <c r="D131" s="15" t="s">
        <v>67</v>
      </c>
      <c r="E131" s="120">
        <v>961</v>
      </c>
      <c r="F131" s="121"/>
      <c r="G131" s="20"/>
    </row>
    <row r="132" spans="1:7" s="18" customFormat="1" ht="16.5" thickTop="1" thickBot="1">
      <c r="A132" s="13"/>
      <c r="B132" s="15"/>
      <c r="C132" s="187" t="s">
        <v>69</v>
      </c>
      <c r="D132" s="15" t="s">
        <v>53</v>
      </c>
      <c r="E132" s="71">
        <v>2.4</v>
      </c>
      <c r="F132" s="72"/>
      <c r="G132" s="20"/>
    </row>
    <row r="133" spans="1:7" s="18" customFormat="1" ht="16.5" thickTop="1" thickBot="1">
      <c r="A133" s="13"/>
      <c r="B133" s="15"/>
      <c r="C133" s="187" t="s">
        <v>70</v>
      </c>
      <c r="D133" s="15" t="s">
        <v>8</v>
      </c>
      <c r="E133" s="105">
        <v>49</v>
      </c>
      <c r="F133" s="108"/>
      <c r="G133" s="20"/>
    </row>
    <row r="134" spans="1:7" s="18" customFormat="1" ht="16.5" thickTop="1" thickBot="1">
      <c r="A134" s="13"/>
      <c r="B134" s="15"/>
      <c r="C134" s="187" t="s">
        <v>71</v>
      </c>
      <c r="D134" s="15" t="s">
        <v>68</v>
      </c>
      <c r="E134" s="219" t="s">
        <v>93</v>
      </c>
      <c r="F134" s="220"/>
      <c r="G134" s="20"/>
    </row>
    <row r="135" spans="1:7" ht="16.5" thickTop="1" thickBot="1">
      <c r="B135" s="15"/>
      <c r="C135" s="187" t="s">
        <v>72</v>
      </c>
      <c r="D135" s="15" t="s">
        <v>8</v>
      </c>
      <c r="E135" s="122">
        <v>38.840000000000003</v>
      </c>
      <c r="F135" s="110"/>
      <c r="G135" s="20"/>
    </row>
    <row r="136" spans="1:7" ht="16.5" thickTop="1" thickBot="1">
      <c r="B136" s="15"/>
      <c r="C136" s="187" t="s">
        <v>73</v>
      </c>
      <c r="D136" s="15" t="s">
        <v>67</v>
      </c>
      <c r="E136" s="195">
        <v>977</v>
      </c>
      <c r="F136" s="196"/>
      <c r="G136" s="20"/>
    </row>
    <row r="137" spans="1:7" ht="16.5" thickTop="1" thickBot="1">
      <c r="B137" s="15"/>
      <c r="C137" s="186" t="s">
        <v>41</v>
      </c>
      <c r="D137" s="15"/>
      <c r="E137" s="58"/>
      <c r="F137" s="59"/>
      <c r="G137" s="20"/>
    </row>
    <row r="138" spans="1:7" ht="16.5" thickTop="1" thickBot="1">
      <c r="A138" s="35"/>
      <c r="B138" s="15"/>
      <c r="C138" s="187" t="s">
        <v>42</v>
      </c>
      <c r="D138" s="19" t="s">
        <v>63</v>
      </c>
      <c r="E138" s="58"/>
      <c r="F138" s="59"/>
      <c r="G138" s="20"/>
    </row>
    <row r="139" spans="1:7" ht="16.5" thickTop="1" thickBot="1">
      <c r="B139" s="15"/>
      <c r="C139" s="185" t="s">
        <v>56</v>
      </c>
      <c r="D139" s="19" t="s">
        <v>53</v>
      </c>
      <c r="E139" s="58"/>
      <c r="F139" s="59"/>
      <c r="G139" s="20"/>
    </row>
    <row r="140" spans="1:7" ht="16.5" thickTop="1" thickBot="1">
      <c r="B140" s="15"/>
      <c r="C140" s="185" t="s">
        <v>57</v>
      </c>
      <c r="D140" s="19" t="s">
        <v>53</v>
      </c>
      <c r="E140" s="58"/>
      <c r="F140" s="59"/>
      <c r="G140" s="20"/>
    </row>
    <row r="141" spans="1:7" ht="16.5" thickTop="1" thickBot="1">
      <c r="B141" s="15"/>
      <c r="C141" s="185" t="s">
        <v>58</v>
      </c>
      <c r="D141" s="19" t="s">
        <v>53</v>
      </c>
      <c r="E141" s="58"/>
      <c r="F141" s="59"/>
      <c r="G141" s="20"/>
    </row>
    <row r="142" spans="1:7" ht="16.5" thickTop="1" thickBot="1">
      <c r="B142" s="15"/>
      <c r="C142" s="185" t="s">
        <v>59</v>
      </c>
      <c r="D142" s="19" t="s">
        <v>53</v>
      </c>
      <c r="E142" s="58"/>
      <c r="F142" s="59"/>
      <c r="G142" s="20"/>
    </row>
    <row r="143" spans="1:7" ht="16.5" thickTop="1" thickBot="1">
      <c r="B143" s="15"/>
      <c r="C143" s="185" t="s">
        <v>60</v>
      </c>
      <c r="D143" s="19" t="s">
        <v>54</v>
      </c>
      <c r="E143" s="58"/>
      <c r="F143" s="59"/>
      <c r="G143" s="20"/>
    </row>
    <row r="144" spans="1:7" ht="16.5" thickTop="1" thickBot="1">
      <c r="B144" s="15"/>
      <c r="C144" s="185" t="s">
        <v>61</v>
      </c>
      <c r="D144" s="19" t="s">
        <v>55</v>
      </c>
      <c r="E144" s="58"/>
      <c r="F144" s="59"/>
      <c r="G144" s="20"/>
    </row>
    <row r="145" spans="2:7" ht="16.5" thickTop="1" thickBot="1">
      <c r="B145" s="15"/>
      <c r="C145" s="185" t="s">
        <v>62</v>
      </c>
      <c r="D145" s="19" t="s">
        <v>55</v>
      </c>
      <c r="E145" s="58"/>
      <c r="F145" s="59"/>
      <c r="G145" s="20"/>
    </row>
    <row r="146" spans="2:7" ht="16.5" thickTop="1" thickBot="1">
      <c r="B146" s="15"/>
      <c r="C146" s="185" t="s">
        <v>45</v>
      </c>
      <c r="D146" s="19" t="s">
        <v>17</v>
      </c>
      <c r="E146" s="58"/>
      <c r="F146" s="59"/>
      <c r="G146" s="20"/>
    </row>
    <row r="147" spans="2:7" ht="16.5" thickTop="1" thickBot="1">
      <c r="B147" s="90">
        <v>7.2</v>
      </c>
      <c r="C147" s="197" t="s">
        <v>264</v>
      </c>
      <c r="D147" s="91"/>
      <c r="E147" s="73"/>
      <c r="F147" s="74"/>
      <c r="G147" s="75"/>
    </row>
    <row r="148" spans="2:7" ht="16.5" thickTop="1" thickBot="1">
      <c r="B148" s="15"/>
      <c r="C148" s="189" t="s">
        <v>39</v>
      </c>
      <c r="D148" s="19"/>
      <c r="E148" s="21"/>
      <c r="F148" s="22"/>
      <c r="G148" s="20"/>
    </row>
    <row r="149" spans="2:7" ht="46.5" thickTop="1" thickBot="1">
      <c r="B149" s="15">
        <v>7.3</v>
      </c>
      <c r="C149" s="190" t="s">
        <v>197</v>
      </c>
      <c r="D149" s="19" t="s">
        <v>17</v>
      </c>
      <c r="E149" s="11">
        <v>1</v>
      </c>
      <c r="F149" s="22"/>
      <c r="G149" s="20">
        <f>F149</f>
        <v>0</v>
      </c>
    </row>
    <row r="150" spans="2:7" ht="16.5" thickTop="1" thickBot="1">
      <c r="B150" s="15"/>
      <c r="C150" s="191" t="s">
        <v>41</v>
      </c>
      <c r="D150" s="19"/>
      <c r="E150" s="21"/>
      <c r="F150" s="22"/>
      <c r="G150" s="20"/>
    </row>
    <row r="151" spans="2:7" ht="16.5" thickTop="1" thickBot="1">
      <c r="B151" s="15"/>
      <c r="C151" s="187" t="s">
        <v>46</v>
      </c>
      <c r="D151" s="19"/>
      <c r="E151" s="224"/>
      <c r="F151" s="225"/>
      <c r="G151" s="20"/>
    </row>
    <row r="152" spans="2:7" ht="16.5" thickTop="1" thickBot="1">
      <c r="B152" s="15"/>
      <c r="C152" s="187" t="s">
        <v>49</v>
      </c>
      <c r="D152" s="19" t="s">
        <v>52</v>
      </c>
      <c r="E152" s="217"/>
      <c r="F152" s="218"/>
      <c r="G152" s="20"/>
    </row>
    <row r="153" spans="2:7" ht="16.5" thickTop="1" thickBot="1">
      <c r="B153" s="15"/>
      <c r="C153" s="187" t="s">
        <v>51</v>
      </c>
      <c r="D153" s="19" t="s">
        <v>75</v>
      </c>
      <c r="E153" s="217"/>
      <c r="F153" s="218"/>
      <c r="G153" s="20"/>
    </row>
    <row r="154" spans="2:7" ht="16.5" thickTop="1" thickBot="1">
      <c r="B154" s="15"/>
      <c r="C154" s="187" t="s">
        <v>65</v>
      </c>
      <c r="D154" s="19" t="s">
        <v>64</v>
      </c>
      <c r="E154" s="217"/>
      <c r="F154" s="218"/>
      <c r="G154" s="20"/>
    </row>
    <row r="155" spans="2:7" ht="16.5" thickTop="1" thickBot="1">
      <c r="B155" s="15"/>
      <c r="C155" s="185" t="s">
        <v>66</v>
      </c>
      <c r="D155" s="19"/>
      <c r="E155" s="217"/>
      <c r="F155" s="218"/>
      <c r="G155" s="20"/>
    </row>
    <row r="156" spans="2:7" ht="16.5" thickTop="1" thickBot="1">
      <c r="B156" s="15"/>
      <c r="C156" s="191" t="s">
        <v>76</v>
      </c>
      <c r="D156" s="19"/>
      <c r="E156" s="67"/>
      <c r="F156" s="68"/>
      <c r="G156" s="60"/>
    </row>
    <row r="157" spans="2:7" ht="31.5" thickTop="1" thickBot="1">
      <c r="B157" s="90">
        <v>7.4</v>
      </c>
      <c r="C157" s="197" t="s">
        <v>239</v>
      </c>
      <c r="D157" s="91"/>
      <c r="E157" s="198">
        <v>0</v>
      </c>
      <c r="F157" s="74"/>
      <c r="G157" s="75"/>
    </row>
    <row r="158" spans="2:7" ht="31.5" thickTop="1" thickBot="1">
      <c r="B158" s="15" t="s">
        <v>78</v>
      </c>
      <c r="C158" s="188" t="s">
        <v>240</v>
      </c>
      <c r="D158" s="19" t="s">
        <v>17</v>
      </c>
      <c r="E158" s="11">
        <v>1</v>
      </c>
      <c r="F158" s="22"/>
      <c r="G158" s="20">
        <f>E158*F158</f>
        <v>0</v>
      </c>
    </row>
    <row r="159" spans="2:7" ht="46.5" thickTop="1" thickBot="1">
      <c r="B159" s="15" t="s">
        <v>79</v>
      </c>
      <c r="C159" s="188" t="s">
        <v>241</v>
      </c>
      <c r="D159" s="19" t="s">
        <v>8</v>
      </c>
      <c r="E159" s="11">
        <v>80</v>
      </c>
      <c r="F159" s="22"/>
      <c r="G159" s="20">
        <f>E159*F159</f>
        <v>0</v>
      </c>
    </row>
    <row r="160" spans="2:7" ht="16.5" thickTop="1" thickBot="1">
      <c r="B160" s="33"/>
      <c r="C160" s="33" t="s">
        <v>258</v>
      </c>
      <c r="D160" s="33"/>
      <c r="E160" s="62"/>
      <c r="F160" s="62"/>
      <c r="G160" s="34">
        <f>G122</f>
        <v>0</v>
      </c>
    </row>
    <row r="161" spans="2:7" ht="16.5" thickTop="1" thickBot="1">
      <c r="B161" s="33"/>
      <c r="C161" s="33" t="s">
        <v>259</v>
      </c>
      <c r="D161" s="33"/>
      <c r="E161" s="33"/>
      <c r="F161" s="33"/>
      <c r="G161" s="36">
        <f>G160*0.1</f>
        <v>0</v>
      </c>
    </row>
    <row r="162" spans="2:7" ht="16.5" thickTop="1" thickBot="1">
      <c r="B162" s="33"/>
      <c r="C162" s="33" t="s">
        <v>260</v>
      </c>
      <c r="D162" s="33"/>
      <c r="E162" s="33"/>
      <c r="F162" s="33"/>
      <c r="G162" s="36">
        <f>G161*0.16</f>
        <v>0</v>
      </c>
    </row>
    <row r="163" spans="2:7" ht="16.5" thickTop="1" thickBot="1">
      <c r="B163" s="33"/>
      <c r="C163" s="33" t="s">
        <v>261</v>
      </c>
      <c r="D163" s="33"/>
      <c r="E163" s="33"/>
      <c r="F163" s="33"/>
      <c r="G163" s="34">
        <f>G162+G161+G160</f>
        <v>0</v>
      </c>
    </row>
    <row r="164" spans="2:7" ht="15.75" thickTop="1"/>
  </sheetData>
  <mergeCells count="24">
    <mergeCell ref="E153:F153"/>
    <mergeCell ref="E154:F154"/>
    <mergeCell ref="E155:F155"/>
    <mergeCell ref="C79:G79"/>
    <mergeCell ref="C123:G123"/>
    <mergeCell ref="D125:G125"/>
    <mergeCell ref="E126:F126"/>
    <mergeCell ref="E134:F134"/>
    <mergeCell ref="E151:F151"/>
    <mergeCell ref="E152:F152"/>
    <mergeCell ref="E112:F112"/>
    <mergeCell ref="E113:F113"/>
    <mergeCell ref="E114:F114"/>
    <mergeCell ref="E115:F115"/>
    <mergeCell ref="D81:G81"/>
    <mergeCell ref="E82:F82"/>
    <mergeCell ref="E90:F90"/>
    <mergeCell ref="D34:G34"/>
    <mergeCell ref="E111:F111"/>
    <mergeCell ref="B2:G2"/>
    <mergeCell ref="B3:G3"/>
    <mergeCell ref="B5:G5"/>
    <mergeCell ref="D32:G32"/>
    <mergeCell ref="D33:G33"/>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8" max="16383" man="1"/>
    <brk id="77" max="16383" man="1"/>
    <brk id="12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79998168889431442"/>
    <pageSetUpPr fitToPage="1"/>
  </sheetPr>
  <dimension ref="A2:L159"/>
  <sheetViews>
    <sheetView view="pageBreakPreview" zoomScale="90" zoomScaleNormal="100" zoomScaleSheetLayoutView="90" workbookViewId="0">
      <selection activeCell="C43" sqref="C43"/>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174</v>
      </c>
      <c r="C5" s="213"/>
      <c r="D5" s="213"/>
      <c r="E5" s="213"/>
      <c r="F5" s="213"/>
      <c r="G5" s="213"/>
    </row>
    <row r="6" spans="1:7" ht="16.5" thickTop="1" thickBot="1">
      <c r="B6" s="5" t="s">
        <v>186</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3</v>
      </c>
      <c r="F15" s="16"/>
      <c r="G15" s="20">
        <f t="shared" ref="G15:G21" si="0">E15*F15</f>
        <v>0</v>
      </c>
    </row>
    <row r="16" spans="1:7" s="18" customFormat="1" ht="31.5" thickTop="1" thickBot="1">
      <c r="A16" s="13"/>
      <c r="B16" s="15">
        <v>2.2000000000000002</v>
      </c>
      <c r="C16" s="19" t="s">
        <v>227</v>
      </c>
      <c r="D16" s="15" t="s">
        <v>8</v>
      </c>
      <c r="E16" s="11">
        <v>99.9</v>
      </c>
      <c r="F16" s="16"/>
      <c r="G16" s="20">
        <f t="shared" si="0"/>
        <v>0</v>
      </c>
    </row>
    <row r="17" spans="1:7" s="18" customFormat="1" ht="31.5" thickTop="1" thickBot="1">
      <c r="A17" s="13"/>
      <c r="B17" s="15">
        <v>2.2999999999999998</v>
      </c>
      <c r="C17" s="19" t="s">
        <v>226</v>
      </c>
      <c r="D17" s="15" t="s">
        <v>8</v>
      </c>
      <c r="E17" s="11">
        <v>11.100000000000001</v>
      </c>
      <c r="F17" s="16"/>
      <c r="G17" s="20">
        <f t="shared" si="0"/>
        <v>0</v>
      </c>
    </row>
    <row r="18" spans="1:7" s="18" customFormat="1" ht="31.5" thickTop="1" thickBot="1">
      <c r="A18" s="13"/>
      <c r="B18" s="15">
        <v>2.4</v>
      </c>
      <c r="C18" s="19" t="s">
        <v>117</v>
      </c>
      <c r="D18" s="15" t="s">
        <v>18</v>
      </c>
      <c r="E18" s="11">
        <v>0.99900000000000011</v>
      </c>
      <c r="F18" s="16"/>
      <c r="G18" s="20">
        <f t="shared" si="0"/>
        <v>0</v>
      </c>
    </row>
    <row r="19" spans="1:7" s="18" customFormat="1" ht="31.5" thickTop="1" thickBot="1">
      <c r="A19" s="13"/>
      <c r="B19" s="15">
        <v>2.5</v>
      </c>
      <c r="C19" s="19" t="s">
        <v>118</v>
      </c>
      <c r="D19" s="15" t="s">
        <v>18</v>
      </c>
      <c r="E19" s="11">
        <v>0.99900000000000011</v>
      </c>
      <c r="F19" s="16"/>
      <c r="G19" s="20">
        <f t="shared" si="0"/>
        <v>0</v>
      </c>
    </row>
    <row r="20" spans="1:7" s="18" customFormat="1" ht="46.5" thickTop="1" thickBot="1">
      <c r="A20" s="13"/>
      <c r="B20" s="15">
        <v>2.6</v>
      </c>
      <c r="C20" s="19" t="s">
        <v>224</v>
      </c>
      <c r="D20" s="15" t="s">
        <v>8</v>
      </c>
      <c r="E20" s="11">
        <v>99.9</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SUM(G23:G28)</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27</v>
      </c>
      <c r="F24" s="22"/>
      <c r="G24" s="20">
        <f>E24*F24</f>
        <v>0</v>
      </c>
    </row>
    <row r="25" spans="1:7" s="18" customFormat="1" ht="18.75" thickTop="1" thickBot="1">
      <c r="A25" s="13"/>
      <c r="B25" s="15">
        <v>3.2</v>
      </c>
      <c r="C25" s="23" t="s">
        <v>21</v>
      </c>
      <c r="D25" s="15" t="s">
        <v>17</v>
      </c>
      <c r="E25" s="11">
        <v>1</v>
      </c>
      <c r="F25" s="22"/>
      <c r="G25" s="20"/>
    </row>
    <row r="26" spans="1:7" s="18" customFormat="1" ht="46.5" thickTop="1" thickBot="1">
      <c r="A26" s="13"/>
      <c r="B26" s="15">
        <v>3.3</v>
      </c>
      <c r="C26" s="19" t="s">
        <v>210</v>
      </c>
      <c r="D26" s="15" t="s">
        <v>30</v>
      </c>
      <c r="E26" s="11">
        <v>1</v>
      </c>
      <c r="F26" s="22"/>
      <c r="G26" s="20">
        <f>E26*F26</f>
        <v>0</v>
      </c>
    </row>
    <row r="27" spans="1:7" s="18" customFormat="1" ht="121.5" thickTop="1" thickBot="1">
      <c r="A27" s="13"/>
      <c r="B27" s="15">
        <v>3.4</v>
      </c>
      <c r="C27" s="19" t="s">
        <v>229</v>
      </c>
      <c r="D27" s="15" t="s">
        <v>30</v>
      </c>
      <c r="E27" s="11">
        <v>1</v>
      </c>
      <c r="F27" s="22"/>
      <c r="G27" s="20">
        <f>E27*F27</f>
        <v>0</v>
      </c>
    </row>
    <row r="28" spans="1:7" s="18" customFormat="1" ht="16.5" thickTop="1" thickBot="1">
      <c r="A28" s="13"/>
      <c r="B28" s="15"/>
      <c r="C28" s="19"/>
      <c r="D28" s="15"/>
      <c r="E28" s="11"/>
      <c r="F28" s="22"/>
      <c r="G28" s="20"/>
    </row>
    <row r="29" spans="1:7" s="18" customFormat="1" ht="16.5" thickTop="1" thickBot="1">
      <c r="A29" s="13"/>
      <c r="B29" s="15"/>
      <c r="C29" s="47" t="s">
        <v>23</v>
      </c>
      <c r="D29" s="15"/>
      <c r="E29" s="24"/>
      <c r="F29" s="22"/>
      <c r="G29" s="48">
        <f>G9+G14+G22</f>
        <v>0</v>
      </c>
    </row>
    <row r="30" spans="1:7" s="18" customFormat="1" ht="16.5" thickTop="1" thickBot="1">
      <c r="A30" s="13"/>
      <c r="B30" s="15"/>
      <c r="C30" s="47" t="s">
        <v>24</v>
      </c>
      <c r="D30" s="15"/>
      <c r="E30" s="24"/>
      <c r="F30" s="22"/>
      <c r="G30" s="48">
        <f>G29</f>
        <v>0</v>
      </c>
    </row>
    <row r="31" spans="1:7" s="18" customFormat="1" ht="16.5" thickTop="1" thickBot="1">
      <c r="A31" s="13"/>
      <c r="B31" s="8" t="s">
        <v>90</v>
      </c>
      <c r="C31" s="9"/>
      <c r="D31" s="15"/>
      <c r="E31" s="24"/>
      <c r="F31" s="22"/>
      <c r="G31" s="25">
        <f>SUM(G37:G45)</f>
        <v>0</v>
      </c>
    </row>
    <row r="32" spans="1:7" s="18" customFormat="1" ht="16.5" thickTop="1" thickBot="1">
      <c r="A32" s="13"/>
      <c r="B32" s="92"/>
      <c r="C32" s="91" t="s">
        <v>34</v>
      </c>
      <c r="D32" s="90"/>
      <c r="E32" s="77"/>
      <c r="F32" s="74"/>
      <c r="G32" s="76"/>
    </row>
    <row r="33" spans="1:7" s="18" customFormat="1" ht="16.5" thickTop="1" thickBot="1">
      <c r="A33" s="13"/>
      <c r="B33" s="8"/>
      <c r="C33" s="55" t="s">
        <v>35</v>
      </c>
      <c r="D33" s="214"/>
      <c r="E33" s="215"/>
      <c r="F33" s="215"/>
      <c r="G33" s="216"/>
    </row>
    <row r="34" spans="1:7" s="18" customFormat="1" ht="16.5" thickTop="1" thickBot="1">
      <c r="A34" s="13"/>
      <c r="B34" s="8"/>
      <c r="C34" s="55" t="s">
        <v>32</v>
      </c>
      <c r="D34" s="210"/>
      <c r="E34" s="211"/>
      <c r="F34" s="211"/>
      <c r="G34" s="212"/>
    </row>
    <row r="35" spans="1:7" s="18" customFormat="1" ht="16.5" thickTop="1" thickBot="1">
      <c r="A35" s="13"/>
      <c r="B35" s="8"/>
      <c r="C35" s="55" t="s">
        <v>33</v>
      </c>
      <c r="D35" s="210"/>
      <c r="E35" s="211"/>
      <c r="F35" s="211"/>
      <c r="G35" s="212"/>
    </row>
    <row r="36" spans="1:7" s="18" customFormat="1" ht="31.5" thickTop="1" thickBot="1">
      <c r="A36" s="13"/>
      <c r="B36" s="92"/>
      <c r="C36" s="91" t="s">
        <v>103</v>
      </c>
      <c r="D36" s="93"/>
      <c r="E36" s="98"/>
      <c r="F36" s="81"/>
      <c r="G36" s="97"/>
    </row>
    <row r="37" spans="1:7" s="18" customFormat="1" ht="31.5" thickTop="1" thickBot="1">
      <c r="A37" s="13"/>
      <c r="B37" s="26">
        <v>4.0999999999999996</v>
      </c>
      <c r="C37" s="19" t="s">
        <v>37</v>
      </c>
      <c r="D37" s="15" t="s">
        <v>7</v>
      </c>
      <c r="E37" s="24">
        <v>1</v>
      </c>
      <c r="F37" s="22"/>
      <c r="G37" s="27">
        <f>F37*E37</f>
        <v>0</v>
      </c>
    </row>
    <row r="38" spans="1:7" s="18" customFormat="1" ht="31.5" thickTop="1" thickBot="1">
      <c r="A38" s="13"/>
      <c r="B38" s="26">
        <v>4.2</v>
      </c>
      <c r="C38" s="19" t="s">
        <v>115</v>
      </c>
      <c r="D38" s="15" t="s">
        <v>17</v>
      </c>
      <c r="E38" s="24">
        <v>6</v>
      </c>
      <c r="F38" s="22"/>
      <c r="G38" s="27">
        <f>F38*E38</f>
        <v>0</v>
      </c>
    </row>
    <row r="39" spans="1:7" s="18" customFormat="1" ht="61.5" thickTop="1" thickBot="1">
      <c r="A39" s="13"/>
      <c r="B39" s="94"/>
      <c r="C39" s="91" t="s">
        <v>287</v>
      </c>
      <c r="D39" s="90"/>
      <c r="E39" s="77"/>
      <c r="F39" s="74"/>
      <c r="G39" s="78"/>
    </row>
    <row r="40" spans="1:7" s="18" customFormat="1" ht="16.5" thickTop="1" thickBot="1">
      <c r="A40" s="13"/>
      <c r="B40" s="26">
        <v>4.3</v>
      </c>
      <c r="C40" s="19" t="s">
        <v>273</v>
      </c>
      <c r="D40" s="15" t="s">
        <v>17</v>
      </c>
      <c r="E40" s="24">
        <v>1</v>
      </c>
      <c r="F40" s="22"/>
      <c r="G40" s="27">
        <f t="shared" ref="G40:G45" si="1">F40*E40</f>
        <v>0</v>
      </c>
    </row>
    <row r="41" spans="1:7" s="18" customFormat="1" ht="16.5" thickTop="1" thickBot="1">
      <c r="A41" s="13"/>
      <c r="B41" s="26">
        <v>4.4000000000000004</v>
      </c>
      <c r="C41" s="19" t="s">
        <v>81</v>
      </c>
      <c r="D41" s="15" t="s">
        <v>7</v>
      </c>
      <c r="E41" s="24">
        <v>1</v>
      </c>
      <c r="F41" s="22"/>
      <c r="G41" s="27">
        <f t="shared" si="1"/>
        <v>0</v>
      </c>
    </row>
    <row r="42" spans="1:7" s="18" customFormat="1" ht="16.5" thickTop="1" thickBot="1">
      <c r="A42" s="13"/>
      <c r="B42" s="26">
        <v>4.5</v>
      </c>
      <c r="C42" s="19" t="s">
        <v>22</v>
      </c>
      <c r="D42" s="15" t="s">
        <v>17</v>
      </c>
      <c r="E42" s="24">
        <v>1</v>
      </c>
      <c r="F42" s="22"/>
      <c r="G42" s="27">
        <f t="shared" si="1"/>
        <v>0</v>
      </c>
    </row>
    <row r="43" spans="1:7" s="18" customFormat="1" ht="31.5" thickTop="1" thickBot="1">
      <c r="A43" s="13"/>
      <c r="B43" s="26">
        <v>4.5999999999999996</v>
      </c>
      <c r="C43" s="19" t="s">
        <v>130</v>
      </c>
      <c r="D43" s="15" t="s">
        <v>17</v>
      </c>
      <c r="E43" s="24">
        <v>1</v>
      </c>
      <c r="F43" s="22"/>
      <c r="G43" s="27">
        <f t="shared" si="1"/>
        <v>0</v>
      </c>
    </row>
    <row r="44" spans="1:7" s="18" customFormat="1" ht="31.5" thickTop="1" thickBot="1">
      <c r="A44" s="13"/>
      <c r="B44" s="26">
        <v>4.7</v>
      </c>
      <c r="C44" s="19" t="s">
        <v>278</v>
      </c>
      <c r="D44" s="15" t="s">
        <v>7</v>
      </c>
      <c r="E44" s="24">
        <v>1</v>
      </c>
      <c r="F44" s="22"/>
      <c r="G44" s="27">
        <f t="shared" si="1"/>
        <v>0</v>
      </c>
    </row>
    <row r="45" spans="1:7" s="18" customFormat="1" ht="16.5" thickTop="1" thickBot="1">
      <c r="A45" s="13"/>
      <c r="B45" s="26">
        <v>4.8</v>
      </c>
      <c r="C45" s="19" t="s">
        <v>91</v>
      </c>
      <c r="D45" s="15" t="s">
        <v>17</v>
      </c>
      <c r="E45" s="24">
        <v>3</v>
      </c>
      <c r="F45" s="22"/>
      <c r="G45" s="27">
        <f t="shared" si="1"/>
        <v>0</v>
      </c>
    </row>
    <row r="46" spans="1:7" s="18" customFormat="1" ht="16.5" thickTop="1" thickBot="1">
      <c r="A46" s="13"/>
      <c r="B46" s="8" t="s">
        <v>29</v>
      </c>
      <c r="C46" s="9"/>
      <c r="D46" s="15"/>
      <c r="E46" s="24"/>
      <c r="F46" s="22"/>
      <c r="G46" s="25">
        <f>SUM(G48:G58)</f>
        <v>0</v>
      </c>
    </row>
    <row r="47" spans="1:7" s="18" customFormat="1" ht="46.5" thickTop="1" thickBot="1">
      <c r="A47" s="13"/>
      <c r="B47" s="88"/>
      <c r="C47" s="89" t="s">
        <v>92</v>
      </c>
      <c r="D47" s="88"/>
      <c r="E47" s="79"/>
      <c r="F47" s="74"/>
      <c r="G47" s="75"/>
    </row>
    <row r="48" spans="1:7" s="18" customFormat="1" ht="16.5" thickTop="1" thickBot="1">
      <c r="A48" s="13"/>
      <c r="B48" s="15">
        <v>5.0999999999999996</v>
      </c>
      <c r="C48" s="28" t="s">
        <v>86</v>
      </c>
      <c r="D48" s="15" t="s">
        <v>8</v>
      </c>
      <c r="E48" s="16">
        <v>9</v>
      </c>
      <c r="F48" s="22"/>
      <c r="G48" s="20">
        <f t="shared" ref="G48:G49" si="2">E48*F48</f>
        <v>0</v>
      </c>
    </row>
    <row r="49" spans="1:12" s="18" customFormat="1" ht="16.5" thickTop="1" thickBot="1">
      <c r="A49" s="13"/>
      <c r="B49" s="15">
        <v>5.2</v>
      </c>
      <c r="C49" s="30" t="s">
        <v>132</v>
      </c>
      <c r="D49" s="15" t="s">
        <v>17</v>
      </c>
      <c r="E49" s="16">
        <v>1</v>
      </c>
      <c r="F49" s="22"/>
      <c r="G49" s="20">
        <f t="shared" si="2"/>
        <v>0</v>
      </c>
    </row>
    <row r="50" spans="1:12" s="18" customFormat="1" ht="16.5" thickTop="1" thickBot="1">
      <c r="A50" s="13"/>
      <c r="B50" s="15">
        <v>5.3</v>
      </c>
      <c r="C50" s="28" t="s">
        <v>84</v>
      </c>
      <c r="D50" s="15" t="s">
        <v>17</v>
      </c>
      <c r="E50" s="16">
        <v>3</v>
      </c>
      <c r="F50" s="22"/>
      <c r="G50" s="20">
        <f t="shared" ref="G50:G59" si="3">E50*F50</f>
        <v>0</v>
      </c>
    </row>
    <row r="51" spans="1:12" s="18" customFormat="1" ht="16.5" thickTop="1" thickBot="1">
      <c r="A51" s="13"/>
      <c r="B51" s="15">
        <v>5.4</v>
      </c>
      <c r="C51" s="28" t="s">
        <v>85</v>
      </c>
      <c r="D51" s="15" t="s">
        <v>17</v>
      </c>
      <c r="E51" s="16">
        <v>2</v>
      </c>
      <c r="F51" s="22"/>
      <c r="G51" s="20">
        <f t="shared" si="3"/>
        <v>0</v>
      </c>
    </row>
    <row r="52" spans="1:12" s="18" customFormat="1" ht="16.5" thickTop="1" thickBot="1">
      <c r="A52" s="13"/>
      <c r="B52" s="15">
        <v>5.5</v>
      </c>
      <c r="C52" s="28" t="s">
        <v>87</v>
      </c>
      <c r="D52" s="15" t="s">
        <v>8</v>
      </c>
      <c r="E52" s="16">
        <v>75</v>
      </c>
      <c r="F52" s="22"/>
      <c r="G52" s="20">
        <f t="shared" si="3"/>
        <v>0</v>
      </c>
    </row>
    <row r="53" spans="1:12" s="31" customFormat="1" ht="18.75" thickTop="1" thickBot="1">
      <c r="A53" s="29"/>
      <c r="B53" s="15">
        <v>5.6</v>
      </c>
      <c r="C53" s="23" t="s">
        <v>21</v>
      </c>
      <c r="D53" s="15" t="s">
        <v>17</v>
      </c>
      <c r="E53" s="16">
        <v>1</v>
      </c>
      <c r="F53" s="22"/>
      <c r="G53" s="20">
        <f t="shared" si="3"/>
        <v>0</v>
      </c>
    </row>
    <row r="54" spans="1:12" s="31" customFormat="1" ht="18.75" thickTop="1" thickBot="1">
      <c r="A54" s="29"/>
      <c r="B54" s="15">
        <v>5.7</v>
      </c>
      <c r="C54" s="23" t="s">
        <v>95</v>
      </c>
      <c r="D54" s="15" t="s">
        <v>17</v>
      </c>
      <c r="E54" s="16">
        <v>1</v>
      </c>
      <c r="F54" s="22"/>
      <c r="G54" s="20">
        <f t="shared" si="3"/>
        <v>0</v>
      </c>
    </row>
    <row r="55" spans="1:12" s="31" customFormat="1" ht="16.5" thickTop="1" thickBot="1">
      <c r="A55" s="29"/>
      <c r="B55" s="15">
        <v>5.8</v>
      </c>
      <c r="C55" s="23" t="s">
        <v>27</v>
      </c>
      <c r="D55" s="15" t="s">
        <v>17</v>
      </c>
      <c r="E55" s="11">
        <v>2</v>
      </c>
      <c r="F55" s="22"/>
      <c r="G55" s="20">
        <f t="shared" si="3"/>
        <v>0</v>
      </c>
    </row>
    <row r="56" spans="1:12" s="18" customFormat="1" ht="16.5" thickTop="1" thickBot="1">
      <c r="A56" s="13"/>
      <c r="B56" s="15">
        <v>5.9</v>
      </c>
      <c r="C56" s="19" t="s">
        <v>114</v>
      </c>
      <c r="D56" s="15" t="s">
        <v>17</v>
      </c>
      <c r="E56" s="11">
        <v>1</v>
      </c>
      <c r="F56" s="22"/>
      <c r="G56" s="20">
        <f t="shared" si="3"/>
        <v>0</v>
      </c>
    </row>
    <row r="57" spans="1:12" s="18" customFormat="1" ht="16.5" thickTop="1" thickBot="1">
      <c r="A57" s="13"/>
      <c r="B57" s="49">
        <v>5.0999999999999996</v>
      </c>
      <c r="C57" s="19" t="s">
        <v>105</v>
      </c>
      <c r="D57" s="15" t="s">
        <v>17</v>
      </c>
      <c r="E57" s="11">
        <v>2</v>
      </c>
      <c r="F57" s="22"/>
      <c r="G57" s="20">
        <f t="shared" si="3"/>
        <v>0</v>
      </c>
    </row>
    <row r="58" spans="1:12" s="18" customFormat="1" ht="31.5" thickTop="1" thickBot="1">
      <c r="A58" s="13"/>
      <c r="B58" s="15">
        <v>5.1100000000000003</v>
      </c>
      <c r="C58" s="19" t="s">
        <v>193</v>
      </c>
      <c r="D58" s="15" t="s">
        <v>17</v>
      </c>
      <c r="E58" s="11">
        <v>1</v>
      </c>
      <c r="F58" s="22"/>
      <c r="G58" s="20">
        <f t="shared" si="3"/>
        <v>0</v>
      </c>
      <c r="I58"/>
      <c r="J58" s="50"/>
      <c r="K58" s="50"/>
      <c r="L58" s="50"/>
    </row>
    <row r="59" spans="1:12" s="18" customFormat="1" ht="16.5" thickTop="1" thickBot="1">
      <c r="A59" s="13"/>
      <c r="B59" s="15">
        <v>5.12</v>
      </c>
      <c r="C59" s="30" t="s">
        <v>234</v>
      </c>
      <c r="D59" s="15" t="s">
        <v>16</v>
      </c>
      <c r="E59" s="11">
        <v>1</v>
      </c>
      <c r="F59" s="22">
        <v>20000</v>
      </c>
      <c r="G59" s="20">
        <f t="shared" si="3"/>
        <v>20000</v>
      </c>
      <c r="I59"/>
      <c r="J59" s="50"/>
      <c r="K59" s="50"/>
      <c r="L59" s="50"/>
    </row>
    <row r="60" spans="1:12" s="18" customFormat="1" ht="46.5" thickTop="1" thickBot="1">
      <c r="A60" s="13"/>
      <c r="B60" s="95"/>
      <c r="C60" s="96" t="s">
        <v>99</v>
      </c>
      <c r="D60" s="90"/>
      <c r="E60" s="73"/>
      <c r="F60" s="74"/>
      <c r="G60" s="75"/>
      <c r="I60" s="51"/>
      <c r="J60" s="50"/>
      <c r="K60" s="50"/>
      <c r="L60" s="50"/>
    </row>
    <row r="61" spans="1:12" s="18" customFormat="1" ht="20.25" thickTop="1" thickBot="1">
      <c r="A61" s="13"/>
      <c r="B61" s="49">
        <v>5.13</v>
      </c>
      <c r="C61" s="30" t="s">
        <v>106</v>
      </c>
      <c r="D61" s="15" t="s">
        <v>30</v>
      </c>
      <c r="E61" s="11">
        <v>0</v>
      </c>
      <c r="F61" s="22"/>
      <c r="G61" s="20"/>
      <c r="I61" s="51"/>
      <c r="J61" s="50"/>
      <c r="K61" s="50"/>
      <c r="L61" s="50"/>
    </row>
    <row r="62" spans="1:12" s="18" customFormat="1" ht="16.5" thickTop="1" thickBot="1">
      <c r="A62" s="13"/>
      <c r="B62" s="49"/>
      <c r="C62" s="47" t="s">
        <v>23</v>
      </c>
      <c r="D62" s="15"/>
      <c r="E62" s="11"/>
      <c r="F62" s="22"/>
      <c r="G62" s="20">
        <f>G31+G46</f>
        <v>0</v>
      </c>
      <c r="I62" s="51"/>
      <c r="J62" s="50"/>
      <c r="K62" s="50"/>
      <c r="L62" s="50"/>
    </row>
    <row r="63" spans="1:12" s="18" customFormat="1" ht="16.5" thickTop="1" thickBot="1">
      <c r="A63" s="13"/>
      <c r="B63" s="49"/>
      <c r="C63" s="47" t="s">
        <v>24</v>
      </c>
      <c r="D63" s="15"/>
      <c r="E63" s="11"/>
      <c r="F63" s="22"/>
      <c r="G63" s="20">
        <f>G62</f>
        <v>0</v>
      </c>
      <c r="I63" s="51"/>
      <c r="J63" s="50"/>
      <c r="K63" s="50"/>
      <c r="L63" s="50"/>
    </row>
    <row r="64" spans="1:12" s="18" customFormat="1" ht="16.5" thickTop="1" thickBot="1">
      <c r="A64" s="13"/>
      <c r="B64" s="8" t="s">
        <v>31</v>
      </c>
      <c r="C64" s="30"/>
      <c r="D64" s="15"/>
      <c r="E64" s="11"/>
      <c r="F64" s="22"/>
      <c r="G64" s="25">
        <f>SUM(G66:G67)</f>
        <v>0</v>
      </c>
      <c r="I64" s="51"/>
      <c r="J64" s="50"/>
      <c r="K64" s="50"/>
      <c r="L64" s="50"/>
    </row>
    <row r="65" spans="1:12" s="18" customFormat="1" ht="61.5" thickTop="1" thickBot="1">
      <c r="A65" s="13"/>
      <c r="B65" s="90"/>
      <c r="C65" s="96" t="s">
        <v>143</v>
      </c>
      <c r="D65" s="90"/>
      <c r="E65" s="73"/>
      <c r="F65" s="74"/>
      <c r="G65" s="75"/>
      <c r="I65" s="51"/>
      <c r="J65" s="50"/>
      <c r="K65" s="50"/>
      <c r="L65" s="50"/>
    </row>
    <row r="66" spans="1:12" s="18" customFormat="1" ht="61.5" thickTop="1" thickBot="1">
      <c r="A66" s="13"/>
      <c r="B66" s="15">
        <v>6.1</v>
      </c>
      <c r="C66" s="30" t="s">
        <v>123</v>
      </c>
      <c r="D66" s="15" t="s">
        <v>17</v>
      </c>
      <c r="E66" s="11">
        <v>1</v>
      </c>
      <c r="F66" s="22"/>
      <c r="G66" s="20">
        <f>E66*F66</f>
        <v>0</v>
      </c>
      <c r="I66" s="51"/>
      <c r="J66" s="50"/>
      <c r="K66" s="50"/>
      <c r="L66" s="50"/>
    </row>
    <row r="67" spans="1:12" s="18" customFormat="1" ht="33.75" thickTop="1" thickBot="1">
      <c r="A67" s="13"/>
      <c r="B67" s="15">
        <v>6.2</v>
      </c>
      <c r="C67" s="32" t="s">
        <v>147</v>
      </c>
      <c r="D67" s="15" t="s">
        <v>17</v>
      </c>
      <c r="E67" s="11">
        <v>6</v>
      </c>
      <c r="F67" s="22"/>
      <c r="G67" s="20">
        <f>E67*F67</f>
        <v>0</v>
      </c>
      <c r="I67"/>
      <c r="J67" s="50"/>
      <c r="K67" s="50"/>
      <c r="L67" s="50"/>
    </row>
    <row r="68" spans="1:12" s="18" customFormat="1" ht="16.5" thickTop="1" thickBot="1">
      <c r="A68" s="13"/>
      <c r="B68" s="15">
        <v>6.2</v>
      </c>
      <c r="C68" s="32" t="s">
        <v>141</v>
      </c>
      <c r="D68" s="15" t="s">
        <v>17</v>
      </c>
      <c r="E68" s="11">
        <v>1</v>
      </c>
      <c r="F68" s="22"/>
      <c r="G68" s="20"/>
      <c r="I68"/>
      <c r="J68" s="50"/>
      <c r="K68" s="50"/>
      <c r="L68" s="50"/>
    </row>
    <row r="69" spans="1:12" ht="16.5" thickTop="1" thickBot="1">
      <c r="B69" s="33"/>
      <c r="C69" s="33" t="s">
        <v>246</v>
      </c>
      <c r="D69" s="33"/>
      <c r="E69" s="62"/>
      <c r="F69" s="62"/>
      <c r="G69" s="34">
        <f>G$9+G$14+G$22+G$31+G$46+G$64</f>
        <v>0</v>
      </c>
    </row>
    <row r="70" spans="1:12" ht="16.5" thickTop="1" thickBot="1">
      <c r="B70" s="33"/>
      <c r="C70" s="33" t="s">
        <v>247</v>
      </c>
      <c r="D70" s="33"/>
      <c r="E70" s="33"/>
      <c r="F70" s="33"/>
      <c r="G70" s="36">
        <f>G69*0.1</f>
        <v>0</v>
      </c>
    </row>
    <row r="71" spans="1:12" ht="16.5" thickTop="1" thickBot="1">
      <c r="B71" s="33"/>
      <c r="C71" s="33" t="s">
        <v>248</v>
      </c>
      <c r="D71" s="33"/>
      <c r="E71" s="33"/>
      <c r="F71" s="33"/>
      <c r="G71" s="36">
        <f>G70*0.16</f>
        <v>0</v>
      </c>
    </row>
    <row r="72" spans="1:12" ht="16.5" thickTop="1" thickBot="1">
      <c r="B72" s="33"/>
      <c r="C72" s="33" t="s">
        <v>249</v>
      </c>
      <c r="D72" s="33"/>
      <c r="E72" s="33"/>
      <c r="F72" s="33"/>
      <c r="G72" s="34">
        <f>G71+G70+G69</f>
        <v>0</v>
      </c>
    </row>
    <row r="73" spans="1:12" s="18" customFormat="1" ht="16.5" thickTop="1" thickBot="1">
      <c r="A73" s="13"/>
      <c r="B73" s="8" t="s">
        <v>255</v>
      </c>
      <c r="C73" s="9" t="s">
        <v>244</v>
      </c>
      <c r="D73" s="15"/>
      <c r="E73" s="11"/>
      <c r="F73" s="22"/>
      <c r="G73" s="25">
        <f>G80+SUM(G99:G102)+G104</f>
        <v>0</v>
      </c>
    </row>
    <row r="74" spans="1:12" s="18" customFormat="1" ht="31.5" customHeight="1" thickTop="1" thickBot="1">
      <c r="A74" s="13"/>
      <c r="B74" s="92"/>
      <c r="C74" s="231" t="s">
        <v>245</v>
      </c>
      <c r="D74" s="232"/>
      <c r="E74" s="232"/>
      <c r="F74" s="232"/>
      <c r="G74" s="233"/>
    </row>
    <row r="75" spans="1:12" s="18" customFormat="1" ht="16.5" thickTop="1" thickBot="1">
      <c r="A75" s="13"/>
      <c r="B75" s="15"/>
      <c r="C75" s="185" t="s">
        <v>195</v>
      </c>
      <c r="D75" s="63"/>
      <c r="E75" s="64"/>
      <c r="F75" s="64"/>
      <c r="G75" s="65"/>
    </row>
    <row r="76" spans="1:12" s="18" customFormat="1" ht="16.5" thickTop="1" thickBot="1">
      <c r="A76" s="13"/>
      <c r="B76" s="15"/>
      <c r="C76" s="185" t="s">
        <v>36</v>
      </c>
      <c r="D76" s="210"/>
      <c r="E76" s="211"/>
      <c r="F76" s="211"/>
      <c r="G76" s="212"/>
    </row>
    <row r="77" spans="1:12" s="18" customFormat="1" ht="16.5" thickTop="1" thickBot="1">
      <c r="A77" s="13"/>
      <c r="B77" s="15"/>
      <c r="C77" s="185" t="s">
        <v>43</v>
      </c>
      <c r="D77" s="52"/>
      <c r="E77" s="219" t="s">
        <v>44</v>
      </c>
      <c r="F77" s="223"/>
      <c r="G77" s="61"/>
    </row>
    <row r="78" spans="1:12" s="18" customFormat="1" ht="31.5" thickTop="1" thickBot="1">
      <c r="A78" s="13"/>
      <c r="B78" s="90"/>
      <c r="C78" s="184" t="s">
        <v>124</v>
      </c>
      <c r="D78" s="90"/>
      <c r="E78" s="80"/>
      <c r="F78" s="81"/>
      <c r="G78" s="75"/>
    </row>
    <row r="79" spans="1:12" s="18" customFormat="1" ht="16.5" thickTop="1" thickBot="1">
      <c r="A79" s="13"/>
      <c r="B79" s="15"/>
      <c r="C79" s="9" t="s">
        <v>47</v>
      </c>
      <c r="D79" s="15"/>
      <c r="E79" s="21"/>
      <c r="F79" s="22"/>
      <c r="G79" s="20"/>
    </row>
    <row r="80" spans="1:12" s="18" customFormat="1" ht="61.5" thickTop="1" thickBot="1">
      <c r="A80" s="13"/>
      <c r="B80" s="15">
        <v>7.1</v>
      </c>
      <c r="C80" s="28" t="s">
        <v>196</v>
      </c>
      <c r="D80" s="15"/>
      <c r="E80" s="11" t="s">
        <v>17</v>
      </c>
      <c r="F80" s="22">
        <v>1</v>
      </c>
      <c r="G80" s="20"/>
    </row>
    <row r="81" spans="1:7" s="18" customFormat="1" ht="16.5" thickTop="1" thickBot="1">
      <c r="A81" s="13"/>
      <c r="B81" s="15"/>
      <c r="C81" s="186" t="s">
        <v>40</v>
      </c>
      <c r="D81" s="15"/>
      <c r="E81" s="56"/>
      <c r="F81" s="57"/>
      <c r="G81" s="20"/>
    </row>
    <row r="82" spans="1:7" s="18" customFormat="1" ht="16.5" thickTop="1" thickBot="1">
      <c r="A82" s="13"/>
      <c r="B82" s="15"/>
      <c r="C82" s="187" t="s">
        <v>38</v>
      </c>
      <c r="D82" s="15" t="s">
        <v>67</v>
      </c>
      <c r="E82" s="120">
        <v>945</v>
      </c>
      <c r="F82" s="121"/>
      <c r="G82" s="20"/>
    </row>
    <row r="83" spans="1:7" s="18" customFormat="1" ht="16.5" thickTop="1" thickBot="1">
      <c r="A83" s="13"/>
      <c r="B83" s="15"/>
      <c r="C83" s="187" t="s">
        <v>69</v>
      </c>
      <c r="D83" s="15" t="s">
        <v>53</v>
      </c>
      <c r="E83" s="71">
        <v>1</v>
      </c>
      <c r="F83" s="72"/>
      <c r="G83" s="20"/>
    </row>
    <row r="84" spans="1:7" s="18" customFormat="1" ht="16.5" thickTop="1" thickBot="1">
      <c r="A84" s="13"/>
      <c r="B84" s="15"/>
      <c r="C84" s="187" t="s">
        <v>70</v>
      </c>
      <c r="D84" s="15" t="s">
        <v>8</v>
      </c>
      <c r="E84" s="111">
        <v>30</v>
      </c>
      <c r="F84" s="112"/>
      <c r="G84" s="20"/>
    </row>
    <row r="85" spans="1:7" s="18" customFormat="1" ht="16.5" thickTop="1" thickBot="1">
      <c r="A85" s="13"/>
      <c r="B85" s="15"/>
      <c r="C85" s="187" t="s">
        <v>71</v>
      </c>
      <c r="D85" s="15" t="s">
        <v>68</v>
      </c>
      <c r="E85" s="219" t="s">
        <v>93</v>
      </c>
      <c r="F85" s="220"/>
      <c r="G85" s="20"/>
    </row>
    <row r="86" spans="1:7" ht="16.5" thickTop="1" thickBot="1">
      <c r="B86" s="15"/>
      <c r="C86" s="187" t="s">
        <v>72</v>
      </c>
      <c r="D86" s="15" t="s">
        <v>8</v>
      </c>
      <c r="E86" s="122">
        <v>16.96</v>
      </c>
      <c r="F86" s="110"/>
      <c r="G86" s="20"/>
    </row>
    <row r="87" spans="1:7" ht="16.5" thickTop="1" thickBot="1">
      <c r="B87" s="15"/>
      <c r="C87" s="187" t="s">
        <v>73</v>
      </c>
      <c r="D87" s="15" t="s">
        <v>67</v>
      </c>
      <c r="E87" s="85">
        <v>959</v>
      </c>
      <c r="F87" s="86"/>
      <c r="G87" s="20"/>
    </row>
    <row r="88" spans="1:7" ht="16.5" thickTop="1" thickBot="1">
      <c r="B88" s="15"/>
      <c r="C88" s="186" t="s">
        <v>41</v>
      </c>
      <c r="D88" s="15"/>
      <c r="E88" s="58"/>
      <c r="F88" s="59"/>
      <c r="G88" s="20"/>
    </row>
    <row r="89" spans="1:7" ht="16.5" thickTop="1" thickBot="1">
      <c r="A89" s="35"/>
      <c r="B89" s="15"/>
      <c r="C89" s="187" t="s">
        <v>42</v>
      </c>
      <c r="D89" s="19" t="s">
        <v>63</v>
      </c>
      <c r="E89" s="58"/>
      <c r="F89" s="59"/>
      <c r="G89" s="20"/>
    </row>
    <row r="90" spans="1:7" ht="16.5" thickTop="1" thickBot="1">
      <c r="B90" s="15"/>
      <c r="C90" s="185" t="s">
        <v>56</v>
      </c>
      <c r="D90" s="19" t="s">
        <v>53</v>
      </c>
      <c r="E90" s="58"/>
      <c r="F90" s="59"/>
      <c r="G90" s="20"/>
    </row>
    <row r="91" spans="1:7" ht="16.5" thickTop="1" thickBot="1">
      <c r="B91" s="15"/>
      <c r="C91" s="185" t="s">
        <v>57</v>
      </c>
      <c r="D91" s="19" t="s">
        <v>53</v>
      </c>
      <c r="E91" s="58"/>
      <c r="F91" s="59"/>
      <c r="G91" s="20"/>
    </row>
    <row r="92" spans="1:7" ht="16.5" thickTop="1" thickBot="1">
      <c r="B92" s="15"/>
      <c r="C92" s="185" t="s">
        <v>58</v>
      </c>
      <c r="D92" s="19" t="s">
        <v>53</v>
      </c>
      <c r="E92" s="58"/>
      <c r="F92" s="59"/>
      <c r="G92" s="20"/>
    </row>
    <row r="93" spans="1:7" ht="16.5" thickTop="1" thickBot="1">
      <c r="B93" s="15"/>
      <c r="C93" s="185" t="s">
        <v>59</v>
      </c>
      <c r="D93" s="19" t="s">
        <v>53</v>
      </c>
      <c r="E93" s="58"/>
      <c r="F93" s="59"/>
      <c r="G93" s="20"/>
    </row>
    <row r="94" spans="1:7" ht="16.5" thickTop="1" thickBot="1">
      <c r="B94" s="15"/>
      <c r="C94" s="185" t="s">
        <v>60</v>
      </c>
      <c r="D94" s="19" t="s">
        <v>54</v>
      </c>
      <c r="E94" s="58"/>
      <c r="F94" s="59"/>
      <c r="G94" s="20"/>
    </row>
    <row r="95" spans="1:7" ht="16.5" thickTop="1" thickBot="1">
      <c r="B95" s="15"/>
      <c r="C95" s="185" t="s">
        <v>61</v>
      </c>
      <c r="D95" s="19" t="s">
        <v>55</v>
      </c>
      <c r="E95" s="58"/>
      <c r="F95" s="59"/>
      <c r="G95" s="20"/>
    </row>
    <row r="96" spans="1:7" ht="16.5" thickTop="1" thickBot="1">
      <c r="B96" s="15"/>
      <c r="C96" s="185" t="s">
        <v>62</v>
      </c>
      <c r="D96" s="19" t="s">
        <v>55</v>
      </c>
      <c r="E96" s="58"/>
      <c r="F96" s="59"/>
      <c r="G96" s="20"/>
    </row>
    <row r="97" spans="1:7" ht="16.5" thickTop="1" thickBot="1">
      <c r="B97" s="15"/>
      <c r="C97" s="185" t="s">
        <v>45</v>
      </c>
      <c r="D97" s="19" t="s">
        <v>17</v>
      </c>
      <c r="E97" s="58"/>
      <c r="F97" s="59"/>
      <c r="G97" s="20"/>
    </row>
    <row r="98" spans="1:7" ht="31.5" thickTop="1" thickBot="1">
      <c r="B98" s="90">
        <v>7.2</v>
      </c>
      <c r="C98" s="197" t="s">
        <v>263</v>
      </c>
      <c r="D98" s="91"/>
      <c r="E98" s="73"/>
      <c r="F98" s="74"/>
      <c r="G98" s="75"/>
    </row>
    <row r="99" spans="1:7" ht="31.5" thickTop="1" thickBot="1">
      <c r="B99" s="15" t="s">
        <v>235</v>
      </c>
      <c r="C99" s="188" t="s">
        <v>238</v>
      </c>
      <c r="D99" s="19" t="s">
        <v>17</v>
      </c>
      <c r="E99" s="11">
        <v>1</v>
      </c>
      <c r="F99" s="22"/>
      <c r="G99" s="20">
        <f>E99*F99</f>
        <v>0</v>
      </c>
    </row>
    <row r="100" spans="1:7" s="18" customFormat="1" ht="31.5" thickTop="1" thickBot="1">
      <c r="A100" s="13"/>
      <c r="B100" s="15" t="s">
        <v>236</v>
      </c>
      <c r="C100" s="19" t="s">
        <v>207</v>
      </c>
      <c r="D100" s="15" t="s">
        <v>7</v>
      </c>
      <c r="E100" s="11">
        <v>1</v>
      </c>
      <c r="F100" s="22"/>
      <c r="G100" s="20">
        <f t="shared" ref="G100:G101" si="4">E100*F100</f>
        <v>0</v>
      </c>
    </row>
    <row r="101" spans="1:7" s="18" customFormat="1" ht="31.5" thickTop="1" thickBot="1">
      <c r="A101" s="13"/>
      <c r="B101" s="15" t="s">
        <v>237</v>
      </c>
      <c r="C101" s="19" t="s">
        <v>209</v>
      </c>
      <c r="D101" s="15" t="s">
        <v>7</v>
      </c>
      <c r="E101" s="11">
        <v>1</v>
      </c>
      <c r="F101" s="22"/>
      <c r="G101" s="20">
        <f t="shared" si="4"/>
        <v>0</v>
      </c>
    </row>
    <row r="102" spans="1:7" s="18" customFormat="1" ht="16.5" thickTop="1" thickBot="1">
      <c r="A102" s="13"/>
      <c r="B102" s="15" t="s">
        <v>271</v>
      </c>
      <c r="C102" s="19" t="s">
        <v>208</v>
      </c>
      <c r="D102" s="15" t="s">
        <v>7</v>
      </c>
      <c r="E102" s="11">
        <v>1</v>
      </c>
      <c r="F102" s="22"/>
      <c r="G102" s="20">
        <f t="shared" ref="G102" si="5">E102*F102</f>
        <v>0</v>
      </c>
    </row>
    <row r="103" spans="1:7" ht="16.5" thickTop="1" thickBot="1">
      <c r="B103" s="15"/>
      <c r="C103" s="189" t="s">
        <v>39</v>
      </c>
      <c r="D103" s="19"/>
      <c r="E103" s="21"/>
      <c r="F103" s="22"/>
      <c r="G103" s="20"/>
    </row>
    <row r="104" spans="1:7" ht="46.5" thickTop="1" thickBot="1">
      <c r="B104" s="15">
        <v>7.3</v>
      </c>
      <c r="C104" s="190" t="s">
        <v>197</v>
      </c>
      <c r="D104" s="19" t="s">
        <v>17</v>
      </c>
      <c r="E104" s="11">
        <v>1</v>
      </c>
      <c r="F104" s="22"/>
      <c r="G104" s="20">
        <f>F104</f>
        <v>0</v>
      </c>
    </row>
    <row r="105" spans="1:7" ht="16.5" thickTop="1" thickBot="1">
      <c r="B105" s="15"/>
      <c r="C105" s="191" t="s">
        <v>41</v>
      </c>
      <c r="D105" s="19"/>
      <c r="E105" s="21"/>
      <c r="F105" s="22"/>
      <c r="G105" s="20"/>
    </row>
    <row r="106" spans="1:7" ht="16.5" thickTop="1" thickBot="1">
      <c r="B106" s="15"/>
      <c r="C106" s="187" t="s">
        <v>46</v>
      </c>
      <c r="D106" s="19"/>
      <c r="E106" s="224"/>
      <c r="F106" s="225"/>
      <c r="G106" s="20"/>
    </row>
    <row r="107" spans="1:7" ht="16.5" thickTop="1" thickBot="1">
      <c r="B107" s="15"/>
      <c r="C107" s="187" t="s">
        <v>49</v>
      </c>
      <c r="D107" s="19" t="s">
        <v>52</v>
      </c>
      <c r="E107" s="217"/>
      <c r="F107" s="218"/>
      <c r="G107" s="20"/>
    </row>
    <row r="108" spans="1:7" ht="16.5" thickTop="1" thickBot="1">
      <c r="B108" s="15"/>
      <c r="C108" s="187" t="s">
        <v>51</v>
      </c>
      <c r="D108" s="19" t="s">
        <v>75</v>
      </c>
      <c r="E108" s="217"/>
      <c r="F108" s="218"/>
      <c r="G108" s="20"/>
    </row>
    <row r="109" spans="1:7" ht="16.5" thickTop="1" thickBot="1">
      <c r="B109" s="15"/>
      <c r="C109" s="187" t="s">
        <v>65</v>
      </c>
      <c r="D109" s="19" t="s">
        <v>64</v>
      </c>
      <c r="E109" s="217"/>
      <c r="F109" s="218"/>
      <c r="G109" s="20"/>
    </row>
    <row r="110" spans="1:7" ht="16.5" thickTop="1" thickBot="1">
      <c r="B110" s="15"/>
      <c r="C110" s="185" t="s">
        <v>66</v>
      </c>
      <c r="D110" s="19"/>
      <c r="E110" s="217"/>
      <c r="F110" s="218"/>
      <c r="G110" s="20"/>
    </row>
    <row r="111" spans="1:7" ht="16.5" thickTop="1" thickBot="1">
      <c r="B111" s="15">
        <v>7.4</v>
      </c>
      <c r="C111" s="188" t="s">
        <v>262</v>
      </c>
      <c r="D111" s="19"/>
      <c r="E111" s="67"/>
      <c r="F111" s="68"/>
      <c r="G111" s="60"/>
    </row>
    <row r="112" spans="1:7" ht="16.5" thickTop="1" thickBot="1">
      <c r="B112" s="15"/>
      <c r="C112" s="188"/>
      <c r="D112" s="19"/>
      <c r="E112" s="67"/>
      <c r="F112" s="68"/>
      <c r="G112" s="60"/>
    </row>
    <row r="113" spans="1:7" ht="16.5" thickTop="1" thickBot="1">
      <c r="B113" s="33"/>
      <c r="C113" s="33" t="s">
        <v>250</v>
      </c>
      <c r="D113" s="33"/>
      <c r="E113" s="62"/>
      <c r="F113" s="62"/>
      <c r="G113" s="34">
        <f>G73</f>
        <v>0</v>
      </c>
    </row>
    <row r="114" spans="1:7" ht="16.5" thickTop="1" thickBot="1">
      <c r="B114" s="33"/>
      <c r="C114" s="33" t="s">
        <v>251</v>
      </c>
      <c r="D114" s="33"/>
      <c r="E114" s="33"/>
      <c r="F114" s="33"/>
      <c r="G114" s="36">
        <f>G113*0.1</f>
        <v>0</v>
      </c>
    </row>
    <row r="115" spans="1:7" ht="16.5" thickTop="1" thickBot="1">
      <c r="B115" s="33"/>
      <c r="C115" s="33" t="s">
        <v>252</v>
      </c>
      <c r="D115" s="33"/>
      <c r="E115" s="33"/>
      <c r="F115" s="33"/>
      <c r="G115" s="36">
        <f>G114*0.16</f>
        <v>0</v>
      </c>
    </row>
    <row r="116" spans="1:7" ht="16.5" thickTop="1" thickBot="1">
      <c r="B116" s="33"/>
      <c r="C116" s="33" t="s">
        <v>253</v>
      </c>
      <c r="D116" s="33"/>
      <c r="E116" s="33"/>
      <c r="F116" s="33"/>
      <c r="G116" s="34">
        <f>G115+G114+G113</f>
        <v>0</v>
      </c>
    </row>
    <row r="117" spans="1:7" s="18" customFormat="1" ht="16.5" thickTop="1" thickBot="1">
      <c r="A117" s="13"/>
      <c r="B117" s="8" t="s">
        <v>254</v>
      </c>
      <c r="C117" s="9" t="s">
        <v>256</v>
      </c>
      <c r="D117" s="15"/>
      <c r="E117" s="11"/>
      <c r="F117" s="22"/>
      <c r="G117" s="25">
        <f>G124+G144+SUM(G153:G154)</f>
        <v>0</v>
      </c>
    </row>
    <row r="118" spans="1:7" s="18" customFormat="1" ht="31.5" customHeight="1" thickTop="1" thickBot="1">
      <c r="A118" s="13"/>
      <c r="B118" s="92"/>
      <c r="C118" s="226" t="s">
        <v>245</v>
      </c>
      <c r="D118" s="227"/>
      <c r="E118" s="227"/>
      <c r="F118" s="227"/>
      <c r="G118" s="228"/>
    </row>
    <row r="119" spans="1:7" s="18" customFormat="1" ht="16.5" thickTop="1" thickBot="1">
      <c r="A119" s="13"/>
      <c r="B119" s="15"/>
      <c r="C119" s="185" t="s">
        <v>195</v>
      </c>
      <c r="D119" s="63"/>
      <c r="E119" s="64"/>
      <c r="F119" s="64"/>
      <c r="G119" s="65"/>
    </row>
    <row r="120" spans="1:7" s="18" customFormat="1" ht="16.5" thickTop="1" thickBot="1">
      <c r="A120" s="13"/>
      <c r="B120" s="15"/>
      <c r="C120" s="185" t="s">
        <v>36</v>
      </c>
      <c r="D120" s="210"/>
      <c r="E120" s="211"/>
      <c r="F120" s="211"/>
      <c r="G120" s="212"/>
    </row>
    <row r="121" spans="1:7" s="18" customFormat="1" ht="16.5" thickTop="1" thickBot="1">
      <c r="A121" s="13"/>
      <c r="B121" s="15"/>
      <c r="C121" s="185" t="s">
        <v>43</v>
      </c>
      <c r="D121" s="52"/>
      <c r="E121" s="219" t="s">
        <v>44</v>
      </c>
      <c r="F121" s="223"/>
      <c r="G121" s="61"/>
    </row>
    <row r="122" spans="1:7" s="18" customFormat="1" ht="31.5" thickTop="1" thickBot="1">
      <c r="A122" s="13"/>
      <c r="B122" s="90"/>
      <c r="C122" s="184" t="s">
        <v>124</v>
      </c>
      <c r="D122" s="90"/>
      <c r="E122" s="80"/>
      <c r="F122" s="81"/>
      <c r="G122" s="75"/>
    </row>
    <row r="123" spans="1:7" s="18" customFormat="1" ht="16.5" thickTop="1" thickBot="1">
      <c r="A123" s="13"/>
      <c r="B123" s="15"/>
      <c r="C123" s="9" t="s">
        <v>47</v>
      </c>
      <c r="D123" s="15"/>
      <c r="E123" s="21"/>
      <c r="F123" s="22"/>
      <c r="G123" s="20"/>
    </row>
    <row r="124" spans="1:7" s="18" customFormat="1" ht="61.5" thickTop="1" thickBot="1">
      <c r="A124" s="13"/>
      <c r="B124" s="15">
        <v>7.1</v>
      </c>
      <c r="C124" s="28" t="s">
        <v>196</v>
      </c>
      <c r="D124" s="15"/>
      <c r="E124" s="11" t="s">
        <v>17</v>
      </c>
      <c r="F124" s="22">
        <v>1</v>
      </c>
      <c r="G124" s="20"/>
    </row>
    <row r="125" spans="1:7" s="18" customFormat="1" ht="16.5" thickTop="1" thickBot="1">
      <c r="A125" s="13"/>
      <c r="B125" s="15"/>
      <c r="C125" s="186" t="s">
        <v>40</v>
      </c>
      <c r="D125" s="15"/>
      <c r="E125" s="56"/>
      <c r="F125" s="57"/>
      <c r="G125" s="20"/>
    </row>
    <row r="126" spans="1:7" s="18" customFormat="1" ht="16.5" thickTop="1" thickBot="1">
      <c r="A126" s="13"/>
      <c r="B126" s="15"/>
      <c r="C126" s="187" t="s">
        <v>38</v>
      </c>
      <c r="D126" s="15" t="s">
        <v>67</v>
      </c>
      <c r="E126" s="120">
        <v>945</v>
      </c>
      <c r="F126" s="121"/>
      <c r="G126" s="20"/>
    </row>
    <row r="127" spans="1:7" s="18" customFormat="1" ht="16.5" thickTop="1" thickBot="1">
      <c r="A127" s="13"/>
      <c r="B127" s="15"/>
      <c r="C127" s="187" t="s">
        <v>69</v>
      </c>
      <c r="D127" s="15" t="s">
        <v>53</v>
      </c>
      <c r="E127" s="71">
        <v>1</v>
      </c>
      <c r="F127" s="72"/>
      <c r="G127" s="20"/>
    </row>
    <row r="128" spans="1:7" s="18" customFormat="1" ht="16.5" thickTop="1" thickBot="1">
      <c r="A128" s="13"/>
      <c r="B128" s="15"/>
      <c r="C128" s="187" t="s">
        <v>70</v>
      </c>
      <c r="D128" s="15" t="s">
        <v>8</v>
      </c>
      <c r="E128" s="111">
        <v>30</v>
      </c>
      <c r="F128" s="112"/>
      <c r="G128" s="20"/>
    </row>
    <row r="129" spans="1:7" s="18" customFormat="1" ht="16.5" thickTop="1" thickBot="1">
      <c r="A129" s="13"/>
      <c r="B129" s="15"/>
      <c r="C129" s="187" t="s">
        <v>71</v>
      </c>
      <c r="D129" s="15" t="s">
        <v>68</v>
      </c>
      <c r="E129" s="219" t="s">
        <v>93</v>
      </c>
      <c r="F129" s="220"/>
      <c r="G129" s="20"/>
    </row>
    <row r="130" spans="1:7" ht="16.5" thickTop="1" thickBot="1">
      <c r="B130" s="15"/>
      <c r="C130" s="187" t="s">
        <v>72</v>
      </c>
      <c r="D130" s="15" t="s">
        <v>8</v>
      </c>
      <c r="E130" s="122">
        <v>16.96</v>
      </c>
      <c r="F130" s="110"/>
      <c r="G130" s="20"/>
    </row>
    <row r="131" spans="1:7" ht="16.5" thickTop="1" thickBot="1">
      <c r="B131" s="15"/>
      <c r="C131" s="187" t="s">
        <v>73</v>
      </c>
      <c r="D131" s="15" t="s">
        <v>67</v>
      </c>
      <c r="E131" s="195">
        <v>959</v>
      </c>
      <c r="F131" s="196"/>
      <c r="G131" s="20"/>
    </row>
    <row r="132" spans="1:7" ht="16.5" thickTop="1" thickBot="1">
      <c r="B132" s="15"/>
      <c r="C132" s="186" t="s">
        <v>41</v>
      </c>
      <c r="D132" s="15"/>
      <c r="E132" s="58"/>
      <c r="F132" s="59"/>
      <c r="G132" s="20"/>
    </row>
    <row r="133" spans="1:7" ht="16.5" thickTop="1" thickBot="1">
      <c r="A133" s="35"/>
      <c r="B133" s="15"/>
      <c r="C133" s="187" t="s">
        <v>42</v>
      </c>
      <c r="D133" s="19" t="s">
        <v>63</v>
      </c>
      <c r="E133" s="58"/>
      <c r="F133" s="59"/>
      <c r="G133" s="20"/>
    </row>
    <row r="134" spans="1:7" ht="16.5" thickTop="1" thickBot="1">
      <c r="B134" s="15"/>
      <c r="C134" s="185" t="s">
        <v>56</v>
      </c>
      <c r="D134" s="19" t="s">
        <v>53</v>
      </c>
      <c r="E134" s="58"/>
      <c r="F134" s="59"/>
      <c r="G134" s="20"/>
    </row>
    <row r="135" spans="1:7" ht="16.5" thickTop="1" thickBot="1">
      <c r="B135" s="15"/>
      <c r="C135" s="185" t="s">
        <v>57</v>
      </c>
      <c r="D135" s="19" t="s">
        <v>53</v>
      </c>
      <c r="E135" s="58"/>
      <c r="F135" s="59"/>
      <c r="G135" s="20"/>
    </row>
    <row r="136" spans="1:7" ht="16.5" thickTop="1" thickBot="1">
      <c r="B136" s="15"/>
      <c r="C136" s="185" t="s">
        <v>58</v>
      </c>
      <c r="D136" s="19" t="s">
        <v>53</v>
      </c>
      <c r="E136" s="58"/>
      <c r="F136" s="59"/>
      <c r="G136" s="20"/>
    </row>
    <row r="137" spans="1:7" ht="16.5" thickTop="1" thickBot="1">
      <c r="B137" s="15"/>
      <c r="C137" s="185" t="s">
        <v>59</v>
      </c>
      <c r="D137" s="19" t="s">
        <v>53</v>
      </c>
      <c r="E137" s="58"/>
      <c r="F137" s="59"/>
      <c r="G137" s="20"/>
    </row>
    <row r="138" spans="1:7" ht="16.5" thickTop="1" thickBot="1">
      <c r="B138" s="15"/>
      <c r="C138" s="185" t="s">
        <v>60</v>
      </c>
      <c r="D138" s="19" t="s">
        <v>54</v>
      </c>
      <c r="E138" s="58"/>
      <c r="F138" s="59"/>
      <c r="G138" s="20"/>
    </row>
    <row r="139" spans="1:7" ht="16.5" thickTop="1" thickBot="1">
      <c r="B139" s="15"/>
      <c r="C139" s="185" t="s">
        <v>61</v>
      </c>
      <c r="D139" s="19" t="s">
        <v>55</v>
      </c>
      <c r="E139" s="58"/>
      <c r="F139" s="59"/>
      <c r="G139" s="20"/>
    </row>
    <row r="140" spans="1:7" ht="16.5" thickTop="1" thickBot="1">
      <c r="B140" s="15"/>
      <c r="C140" s="185" t="s">
        <v>62</v>
      </c>
      <c r="D140" s="19" t="s">
        <v>55</v>
      </c>
      <c r="E140" s="58"/>
      <c r="F140" s="59"/>
      <c r="G140" s="20"/>
    </row>
    <row r="141" spans="1:7" ht="16.5" thickTop="1" thickBot="1">
      <c r="B141" s="15"/>
      <c r="C141" s="185" t="s">
        <v>45</v>
      </c>
      <c r="D141" s="19" t="s">
        <v>17</v>
      </c>
      <c r="E141" s="58"/>
      <c r="F141" s="59"/>
      <c r="G141" s="20"/>
    </row>
    <row r="142" spans="1:7" ht="16.5" thickTop="1" thickBot="1">
      <c r="B142" s="90">
        <v>7.2</v>
      </c>
      <c r="C142" s="197" t="s">
        <v>264</v>
      </c>
      <c r="D142" s="91"/>
      <c r="E142" s="73"/>
      <c r="F142" s="74"/>
      <c r="G142" s="75"/>
    </row>
    <row r="143" spans="1:7" ht="16.5" thickTop="1" thickBot="1">
      <c r="B143" s="15"/>
      <c r="C143" s="189" t="s">
        <v>39</v>
      </c>
      <c r="D143" s="19"/>
      <c r="E143" s="21"/>
      <c r="F143" s="22"/>
      <c r="G143" s="20"/>
    </row>
    <row r="144" spans="1:7" ht="46.5" thickTop="1" thickBot="1">
      <c r="B144" s="15">
        <v>7.3</v>
      </c>
      <c r="C144" s="190" t="s">
        <v>197</v>
      </c>
      <c r="D144" s="19" t="s">
        <v>17</v>
      </c>
      <c r="E144" s="11">
        <v>1</v>
      </c>
      <c r="F144" s="22"/>
      <c r="G144" s="20">
        <f>F144</f>
        <v>0</v>
      </c>
    </row>
    <row r="145" spans="2:7" ht="16.5" thickTop="1" thickBot="1">
      <c r="B145" s="15"/>
      <c r="C145" s="191" t="s">
        <v>41</v>
      </c>
      <c r="D145" s="19"/>
      <c r="E145" s="21"/>
      <c r="F145" s="22"/>
      <c r="G145" s="20"/>
    </row>
    <row r="146" spans="2:7" ht="16.5" thickTop="1" thickBot="1">
      <c r="B146" s="15"/>
      <c r="C146" s="187" t="s">
        <v>46</v>
      </c>
      <c r="D146" s="19"/>
      <c r="E146" s="224"/>
      <c r="F146" s="225"/>
      <c r="G146" s="20"/>
    </row>
    <row r="147" spans="2:7" ht="16.5" thickTop="1" thickBot="1">
      <c r="B147" s="15"/>
      <c r="C147" s="187" t="s">
        <v>49</v>
      </c>
      <c r="D147" s="19" t="s">
        <v>52</v>
      </c>
      <c r="E147" s="217"/>
      <c r="F147" s="218"/>
      <c r="G147" s="20"/>
    </row>
    <row r="148" spans="2:7" ht="16.5" thickTop="1" thickBot="1">
      <c r="B148" s="15"/>
      <c r="C148" s="187" t="s">
        <v>51</v>
      </c>
      <c r="D148" s="19" t="s">
        <v>75</v>
      </c>
      <c r="E148" s="217"/>
      <c r="F148" s="218"/>
      <c r="G148" s="20"/>
    </row>
    <row r="149" spans="2:7" ht="16.5" thickTop="1" thickBot="1">
      <c r="B149" s="15"/>
      <c r="C149" s="187" t="s">
        <v>65</v>
      </c>
      <c r="D149" s="19" t="s">
        <v>64</v>
      </c>
      <c r="E149" s="217"/>
      <c r="F149" s="218"/>
      <c r="G149" s="20"/>
    </row>
    <row r="150" spans="2:7" ht="16.5" thickTop="1" thickBot="1">
      <c r="B150" s="15"/>
      <c r="C150" s="185" t="s">
        <v>66</v>
      </c>
      <c r="D150" s="19"/>
      <c r="E150" s="217"/>
      <c r="F150" s="218"/>
      <c r="G150" s="20"/>
    </row>
    <row r="151" spans="2:7" ht="16.5" thickTop="1" thickBot="1">
      <c r="B151" s="15"/>
      <c r="C151" s="191" t="s">
        <v>76</v>
      </c>
      <c r="D151" s="19"/>
      <c r="E151" s="67"/>
      <c r="F151" s="68"/>
      <c r="G151" s="60"/>
    </row>
    <row r="152" spans="2:7" ht="31.5" thickTop="1" thickBot="1">
      <c r="B152" s="90">
        <v>7.4</v>
      </c>
      <c r="C152" s="197" t="s">
        <v>239</v>
      </c>
      <c r="D152" s="91"/>
      <c r="E152" s="198">
        <v>0</v>
      </c>
      <c r="F152" s="74"/>
      <c r="G152" s="75"/>
    </row>
    <row r="153" spans="2:7" ht="31.5" thickTop="1" thickBot="1">
      <c r="B153" s="15" t="s">
        <v>78</v>
      </c>
      <c r="C153" s="188" t="s">
        <v>240</v>
      </c>
      <c r="D153" s="19" t="s">
        <v>17</v>
      </c>
      <c r="E153" s="11">
        <v>1</v>
      </c>
      <c r="F153" s="22"/>
      <c r="G153" s="20">
        <f>E153*F153</f>
        <v>0</v>
      </c>
    </row>
    <row r="154" spans="2:7" ht="46.5" thickTop="1" thickBot="1">
      <c r="B154" s="15" t="s">
        <v>79</v>
      </c>
      <c r="C154" s="188" t="s">
        <v>241</v>
      </c>
      <c r="D154" s="19" t="s">
        <v>8</v>
      </c>
      <c r="E154" s="11">
        <v>40</v>
      </c>
      <c r="F154" s="22"/>
      <c r="G154" s="20">
        <f>E154*F154</f>
        <v>0</v>
      </c>
    </row>
    <row r="155" spans="2:7" ht="16.5" thickTop="1" thickBot="1">
      <c r="B155" s="33"/>
      <c r="C155" s="33" t="s">
        <v>258</v>
      </c>
      <c r="D155" s="33"/>
      <c r="E155" s="62"/>
      <c r="F155" s="62"/>
      <c r="G155" s="34">
        <f>G117</f>
        <v>0</v>
      </c>
    </row>
    <row r="156" spans="2:7" ht="16.5" thickTop="1" thickBot="1">
      <c r="B156" s="33"/>
      <c r="C156" s="33" t="s">
        <v>259</v>
      </c>
      <c r="D156" s="33"/>
      <c r="E156" s="33"/>
      <c r="F156" s="33"/>
      <c r="G156" s="36">
        <f>G155*0.1</f>
        <v>0</v>
      </c>
    </row>
    <row r="157" spans="2:7" ht="16.5" thickTop="1" thickBot="1">
      <c r="B157" s="33"/>
      <c r="C157" s="33" t="s">
        <v>260</v>
      </c>
      <c r="D157" s="33"/>
      <c r="E157" s="33"/>
      <c r="F157" s="33"/>
      <c r="G157" s="36">
        <f>G156*0.16</f>
        <v>0</v>
      </c>
    </row>
    <row r="158" spans="2:7" ht="16.5" thickTop="1" thickBot="1">
      <c r="B158" s="33"/>
      <c r="C158" s="33" t="s">
        <v>261</v>
      </c>
      <c r="D158" s="33"/>
      <c r="E158" s="33"/>
      <c r="F158" s="33"/>
      <c r="G158" s="34">
        <f>G157+G156+G155</f>
        <v>0</v>
      </c>
    </row>
    <row r="159" spans="2:7" ht="15.75" thickTop="1"/>
  </sheetData>
  <mergeCells count="24">
    <mergeCell ref="E148:F148"/>
    <mergeCell ref="E149:F149"/>
    <mergeCell ref="E150:F150"/>
    <mergeCell ref="C74:G74"/>
    <mergeCell ref="C118:G118"/>
    <mergeCell ref="D120:G120"/>
    <mergeCell ref="E121:F121"/>
    <mergeCell ref="E129:F129"/>
    <mergeCell ref="E146:F146"/>
    <mergeCell ref="E147:F147"/>
    <mergeCell ref="E107:F107"/>
    <mergeCell ref="E108:F108"/>
    <mergeCell ref="E109:F109"/>
    <mergeCell ref="E110:F110"/>
    <mergeCell ref="D76:G76"/>
    <mergeCell ref="E77:F77"/>
    <mergeCell ref="E85:F85"/>
    <mergeCell ref="D35:G35"/>
    <mergeCell ref="E106:F106"/>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9" max="16383" man="1"/>
    <brk id="72" max="16383" man="1"/>
    <brk id="11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79998168889431442"/>
    <pageSetUpPr fitToPage="1"/>
  </sheetPr>
  <dimension ref="A2:L160"/>
  <sheetViews>
    <sheetView view="pageBreakPreview" zoomScale="90" zoomScaleNormal="100" zoomScaleSheetLayoutView="90" workbookViewId="0">
      <selection activeCell="C41" sqref="C41"/>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175</v>
      </c>
      <c r="C5" s="213"/>
      <c r="D5" s="213"/>
      <c r="E5" s="213"/>
      <c r="F5" s="213"/>
      <c r="G5" s="213"/>
    </row>
    <row r="6" spans="1:7" ht="16.5" thickTop="1" thickBot="1">
      <c r="B6" s="5" t="s">
        <v>187</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5</v>
      </c>
      <c r="F15" s="16"/>
      <c r="G15" s="20">
        <f t="shared" ref="G15:G21" si="0">E15*F15</f>
        <v>0</v>
      </c>
    </row>
    <row r="16" spans="1:7" s="18" customFormat="1" ht="31.5" thickTop="1" thickBot="1">
      <c r="A16" s="13"/>
      <c r="B16" s="15">
        <v>2.2000000000000002</v>
      </c>
      <c r="C16" s="19" t="s">
        <v>227</v>
      </c>
      <c r="D16" s="15" t="s">
        <v>8</v>
      </c>
      <c r="E16" s="11">
        <v>187.20000000000002</v>
      </c>
      <c r="F16" s="16"/>
      <c r="G16" s="20">
        <f t="shared" si="0"/>
        <v>0</v>
      </c>
    </row>
    <row r="17" spans="1:7" s="18" customFormat="1" ht="31.5" thickTop="1" thickBot="1">
      <c r="A17" s="13"/>
      <c r="B17" s="15">
        <v>2.2999999999999998</v>
      </c>
      <c r="C17" s="19" t="s">
        <v>226</v>
      </c>
      <c r="D17" s="15" t="s">
        <v>8</v>
      </c>
      <c r="E17" s="11">
        <v>20.8</v>
      </c>
      <c r="F17" s="16"/>
      <c r="G17" s="20">
        <f t="shared" si="0"/>
        <v>0</v>
      </c>
    </row>
    <row r="18" spans="1:7" s="18" customFormat="1" ht="31.5" thickTop="1" thickBot="1">
      <c r="A18" s="13"/>
      <c r="B18" s="15">
        <v>2.4</v>
      </c>
      <c r="C18" s="19" t="s">
        <v>117</v>
      </c>
      <c r="D18" s="15" t="s">
        <v>18</v>
      </c>
      <c r="E18" s="11">
        <v>1.8719999999999999</v>
      </c>
      <c r="F18" s="16"/>
      <c r="G18" s="20">
        <f t="shared" si="0"/>
        <v>0</v>
      </c>
    </row>
    <row r="19" spans="1:7" s="18" customFormat="1" ht="31.5" thickTop="1" thickBot="1">
      <c r="A19" s="13"/>
      <c r="B19" s="15">
        <v>2.5</v>
      </c>
      <c r="C19" s="19" t="s">
        <v>118</v>
      </c>
      <c r="D19" s="15" t="s">
        <v>18</v>
      </c>
      <c r="E19" s="11">
        <v>1.8719999999999999</v>
      </c>
      <c r="F19" s="16"/>
      <c r="G19" s="20">
        <f t="shared" si="0"/>
        <v>0</v>
      </c>
    </row>
    <row r="20" spans="1:7" s="18" customFormat="1" ht="46.5" thickTop="1" thickBot="1">
      <c r="A20" s="13"/>
      <c r="B20" s="15">
        <v>2.6</v>
      </c>
      <c r="C20" s="19" t="s">
        <v>224</v>
      </c>
      <c r="D20" s="15" t="s">
        <v>8</v>
      </c>
      <c r="E20" s="11">
        <v>187.20000000000002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SUM(G23:G27)</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63</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230</v>
      </c>
      <c r="D26" s="15" t="s">
        <v>30</v>
      </c>
      <c r="E26" s="11">
        <v>1</v>
      </c>
      <c r="F26" s="22"/>
      <c r="G26" s="20">
        <f>E26*F26</f>
        <v>0</v>
      </c>
    </row>
    <row r="27" spans="1:7" s="18" customFormat="1" ht="16.5" thickTop="1" thickBot="1">
      <c r="A27" s="13"/>
      <c r="B27" s="15"/>
      <c r="C27" s="19"/>
      <c r="D27" s="15"/>
      <c r="E27" s="11"/>
      <c r="F27" s="22"/>
      <c r="G27" s="20"/>
    </row>
    <row r="28" spans="1:7" s="18" customFormat="1" ht="16.5" thickTop="1" thickBot="1">
      <c r="A28" s="13"/>
      <c r="B28" s="15"/>
      <c r="C28" s="47" t="s">
        <v>23</v>
      </c>
      <c r="D28" s="15"/>
      <c r="E28" s="24"/>
      <c r="F28" s="22"/>
      <c r="G28" s="48">
        <f>G9+G14+G22</f>
        <v>0</v>
      </c>
    </row>
    <row r="29" spans="1:7" s="18" customFormat="1" ht="16.5" thickTop="1" thickBot="1">
      <c r="A29" s="13"/>
      <c r="B29" s="15"/>
      <c r="C29" s="47" t="s">
        <v>24</v>
      </c>
      <c r="D29" s="15"/>
      <c r="E29" s="24"/>
      <c r="F29" s="22"/>
      <c r="G29" s="48">
        <f>G28</f>
        <v>0</v>
      </c>
    </row>
    <row r="30" spans="1:7" s="18" customFormat="1" ht="16.5" thickTop="1" thickBot="1">
      <c r="A30" s="13"/>
      <c r="B30" s="8" t="s">
        <v>90</v>
      </c>
      <c r="C30" s="9"/>
      <c r="D30" s="15"/>
      <c r="E30" s="24"/>
      <c r="F30" s="22"/>
      <c r="G30" s="25">
        <f>SUM(G36:G44)</f>
        <v>0</v>
      </c>
    </row>
    <row r="31" spans="1:7" s="18" customFormat="1" ht="16.5" thickTop="1" thickBot="1">
      <c r="A31" s="13"/>
      <c r="B31" s="92"/>
      <c r="C31" s="91" t="s">
        <v>34</v>
      </c>
      <c r="D31" s="90"/>
      <c r="E31" s="77"/>
      <c r="F31" s="74"/>
      <c r="G31" s="76"/>
    </row>
    <row r="32" spans="1:7" s="18" customFormat="1" ht="16.5" thickTop="1" thickBot="1">
      <c r="A32" s="13"/>
      <c r="B32" s="8"/>
      <c r="C32" s="55" t="s">
        <v>35</v>
      </c>
      <c r="D32" s="214"/>
      <c r="E32" s="215"/>
      <c r="F32" s="215"/>
      <c r="G32" s="216"/>
    </row>
    <row r="33" spans="1:7" s="18" customFormat="1" ht="16.5" thickTop="1" thickBot="1">
      <c r="A33" s="13"/>
      <c r="B33" s="8"/>
      <c r="C33" s="55" t="s">
        <v>32</v>
      </c>
      <c r="D33" s="210"/>
      <c r="E33" s="211"/>
      <c r="F33" s="211"/>
      <c r="G33" s="212"/>
    </row>
    <row r="34" spans="1:7" s="18" customFormat="1" ht="16.5" thickTop="1" thickBot="1">
      <c r="A34" s="13"/>
      <c r="B34" s="8"/>
      <c r="C34" s="55" t="s">
        <v>33</v>
      </c>
      <c r="D34" s="210"/>
      <c r="E34" s="211"/>
      <c r="F34" s="211"/>
      <c r="G34" s="212"/>
    </row>
    <row r="35" spans="1:7" s="18" customFormat="1" ht="31.5" thickTop="1" thickBot="1">
      <c r="A35" s="13"/>
      <c r="B35" s="92"/>
      <c r="C35" s="91" t="s">
        <v>103</v>
      </c>
      <c r="D35" s="93"/>
      <c r="E35" s="98"/>
      <c r="F35" s="81"/>
      <c r="G35" s="97"/>
    </row>
    <row r="36" spans="1:7" s="18" customFormat="1" ht="31.5" thickTop="1" thickBot="1">
      <c r="A36" s="13"/>
      <c r="B36" s="26">
        <v>4.0999999999999996</v>
      </c>
      <c r="C36" s="19" t="s">
        <v>37</v>
      </c>
      <c r="D36" s="15" t="s">
        <v>7</v>
      </c>
      <c r="E36" s="24">
        <v>1</v>
      </c>
      <c r="F36" s="22"/>
      <c r="G36" s="27">
        <f>F36*E36</f>
        <v>0</v>
      </c>
    </row>
    <row r="37" spans="1:7" s="18" customFormat="1" ht="31.5" thickTop="1" thickBot="1">
      <c r="A37" s="13"/>
      <c r="B37" s="26">
        <v>4.2</v>
      </c>
      <c r="C37" s="19" t="s">
        <v>115</v>
      </c>
      <c r="D37" s="15" t="s">
        <v>17</v>
      </c>
      <c r="E37" s="24">
        <v>6</v>
      </c>
      <c r="F37" s="22"/>
      <c r="G37" s="27">
        <f>F37*E37</f>
        <v>0</v>
      </c>
    </row>
    <row r="38" spans="1:7" s="18" customFormat="1" ht="61.5" thickTop="1" thickBot="1">
      <c r="A38" s="13"/>
      <c r="B38" s="94"/>
      <c r="C38" s="91" t="s">
        <v>287</v>
      </c>
      <c r="D38" s="90"/>
      <c r="E38" s="77"/>
      <c r="F38" s="74"/>
      <c r="G38" s="78"/>
    </row>
    <row r="39" spans="1:7" s="18" customFormat="1" ht="16.5" thickTop="1" thickBot="1">
      <c r="A39" s="13"/>
      <c r="B39" s="26">
        <v>4.3</v>
      </c>
      <c r="C39" s="19" t="s">
        <v>277</v>
      </c>
      <c r="D39" s="15" t="s">
        <v>17</v>
      </c>
      <c r="E39" s="24">
        <v>1</v>
      </c>
      <c r="F39" s="22"/>
      <c r="G39" s="27">
        <f t="shared" ref="G39:G44" si="1">F39*E39</f>
        <v>0</v>
      </c>
    </row>
    <row r="40" spans="1:7" s="18" customFormat="1" ht="16.5" thickTop="1" thickBot="1">
      <c r="A40" s="13"/>
      <c r="B40" s="26">
        <v>4.4000000000000004</v>
      </c>
      <c r="C40" s="19" t="s">
        <v>81</v>
      </c>
      <c r="D40" s="15" t="s">
        <v>7</v>
      </c>
      <c r="E40" s="24">
        <v>1</v>
      </c>
      <c r="F40" s="22"/>
      <c r="G40" s="27">
        <f t="shared" si="1"/>
        <v>0</v>
      </c>
    </row>
    <row r="41" spans="1:7" s="18" customFormat="1" ht="16.5" thickTop="1" thickBot="1">
      <c r="A41" s="13"/>
      <c r="B41" s="26">
        <v>4.5</v>
      </c>
      <c r="C41" s="19" t="s">
        <v>22</v>
      </c>
      <c r="D41" s="15" t="s">
        <v>17</v>
      </c>
      <c r="E41" s="24">
        <v>1</v>
      </c>
      <c r="F41" s="22"/>
      <c r="G41" s="27">
        <f t="shared" si="1"/>
        <v>0</v>
      </c>
    </row>
    <row r="42" spans="1:7" s="18" customFormat="1" ht="31.5" thickTop="1" thickBot="1">
      <c r="A42" s="13"/>
      <c r="B42" s="26">
        <v>4.5999999999999996</v>
      </c>
      <c r="C42" s="19" t="s">
        <v>130</v>
      </c>
      <c r="D42" s="15" t="s">
        <v>17</v>
      </c>
      <c r="E42" s="24">
        <v>1</v>
      </c>
      <c r="F42" s="22"/>
      <c r="G42" s="27">
        <f t="shared" si="1"/>
        <v>0</v>
      </c>
    </row>
    <row r="43" spans="1:7" s="18" customFormat="1" ht="31.5" thickTop="1" thickBot="1">
      <c r="A43" s="13"/>
      <c r="B43" s="26">
        <v>4.7</v>
      </c>
      <c r="C43" s="19" t="s">
        <v>278</v>
      </c>
      <c r="D43" s="15" t="s">
        <v>7</v>
      </c>
      <c r="E43" s="24">
        <v>1</v>
      </c>
      <c r="F43" s="22"/>
      <c r="G43" s="27">
        <f t="shared" si="1"/>
        <v>0</v>
      </c>
    </row>
    <row r="44" spans="1:7" s="18" customFormat="1" ht="16.5" thickTop="1" thickBot="1">
      <c r="A44" s="13"/>
      <c r="B44" s="26">
        <v>4.8</v>
      </c>
      <c r="C44" s="19" t="s">
        <v>91</v>
      </c>
      <c r="D44" s="15" t="s">
        <v>17</v>
      </c>
      <c r="E44" s="24">
        <v>3</v>
      </c>
      <c r="F44" s="22"/>
      <c r="G44" s="27">
        <f t="shared" si="1"/>
        <v>0</v>
      </c>
    </row>
    <row r="45" spans="1:7" s="18" customFormat="1" ht="16.5" thickTop="1" thickBot="1">
      <c r="A45" s="13"/>
      <c r="B45" s="8" t="s">
        <v>29</v>
      </c>
      <c r="C45" s="9"/>
      <c r="D45" s="15"/>
      <c r="E45" s="24"/>
      <c r="F45" s="22"/>
      <c r="G45" s="25">
        <f>SUM(G47:G62)</f>
        <v>0</v>
      </c>
    </row>
    <row r="46" spans="1:7" s="18" customFormat="1" ht="46.5" thickTop="1" thickBot="1">
      <c r="A46" s="13"/>
      <c r="B46" s="88"/>
      <c r="C46" s="89" t="s">
        <v>92</v>
      </c>
      <c r="D46" s="88"/>
      <c r="E46" s="79"/>
      <c r="F46" s="74"/>
      <c r="G46" s="75"/>
    </row>
    <row r="47" spans="1:7" s="18" customFormat="1" ht="16.5" thickTop="1" thickBot="1">
      <c r="A47" s="13"/>
      <c r="B47" s="15">
        <v>5.0999999999999996</v>
      </c>
      <c r="C47" s="28" t="s">
        <v>86</v>
      </c>
      <c r="D47" s="15" t="s">
        <v>8</v>
      </c>
      <c r="E47" s="16">
        <v>20</v>
      </c>
      <c r="F47" s="22"/>
      <c r="G47" s="20">
        <f t="shared" ref="G47:G48" si="2">E47*F47</f>
        <v>0</v>
      </c>
    </row>
    <row r="48" spans="1:7" s="18" customFormat="1" ht="16.5" thickTop="1" thickBot="1">
      <c r="A48" s="13"/>
      <c r="B48" s="15">
        <v>5.2</v>
      </c>
      <c r="C48" s="87" t="s">
        <v>101</v>
      </c>
      <c r="D48" s="15" t="s">
        <v>17</v>
      </c>
      <c r="E48" s="16">
        <v>1</v>
      </c>
      <c r="F48" s="22"/>
      <c r="G48" s="20">
        <f t="shared" si="2"/>
        <v>0</v>
      </c>
    </row>
    <row r="49" spans="1:12" s="18" customFormat="1" ht="16.5" thickTop="1" thickBot="1">
      <c r="A49" s="13"/>
      <c r="B49" s="15">
        <v>5.3</v>
      </c>
      <c r="C49" s="28" t="s">
        <v>84</v>
      </c>
      <c r="D49" s="15" t="s">
        <v>17</v>
      </c>
      <c r="E49" s="16">
        <v>2</v>
      </c>
      <c r="F49" s="22"/>
      <c r="G49" s="20">
        <f t="shared" ref="G49:G59" si="3">E49*F49</f>
        <v>0</v>
      </c>
    </row>
    <row r="50" spans="1:12" s="18" customFormat="1" ht="16.5" thickTop="1" thickBot="1">
      <c r="A50" s="13"/>
      <c r="B50" s="15">
        <v>5.4</v>
      </c>
      <c r="C50" s="28" t="s">
        <v>85</v>
      </c>
      <c r="D50" s="15" t="s">
        <v>17</v>
      </c>
      <c r="E50" s="16">
        <v>2</v>
      </c>
      <c r="F50" s="22"/>
      <c r="G50" s="20">
        <f t="shared" si="3"/>
        <v>0</v>
      </c>
    </row>
    <row r="51" spans="1:12" s="18" customFormat="1" ht="16.5" thickTop="1" thickBot="1">
      <c r="A51" s="13"/>
      <c r="B51" s="15">
        <v>5.5</v>
      </c>
      <c r="C51" s="28" t="s">
        <v>87</v>
      </c>
      <c r="D51" s="15" t="s">
        <v>8</v>
      </c>
      <c r="E51" s="16">
        <v>125</v>
      </c>
      <c r="F51" s="22"/>
      <c r="G51" s="20">
        <f t="shared" si="3"/>
        <v>0</v>
      </c>
    </row>
    <row r="52" spans="1:12" s="31" customFormat="1" ht="18.75" thickTop="1" thickBot="1">
      <c r="A52" s="29"/>
      <c r="B52" s="15">
        <v>5.6</v>
      </c>
      <c r="C52" s="23" t="s">
        <v>95</v>
      </c>
      <c r="D52" s="15" t="s">
        <v>17</v>
      </c>
      <c r="E52" s="16">
        <v>1</v>
      </c>
      <c r="F52" s="22"/>
      <c r="G52" s="20">
        <f t="shared" si="3"/>
        <v>0</v>
      </c>
    </row>
    <row r="53" spans="1:12" s="31" customFormat="1" ht="16.5" thickTop="1" thickBot="1">
      <c r="A53" s="29"/>
      <c r="B53" s="15">
        <v>5.7</v>
      </c>
      <c r="C53" s="23" t="s">
        <v>27</v>
      </c>
      <c r="D53" s="15" t="s">
        <v>17</v>
      </c>
      <c r="E53" s="11">
        <v>2</v>
      </c>
      <c r="F53" s="22"/>
      <c r="G53" s="20">
        <f t="shared" si="3"/>
        <v>0</v>
      </c>
    </row>
    <row r="54" spans="1:12" s="31" customFormat="1" ht="16.5" thickTop="1" thickBot="1">
      <c r="A54" s="29"/>
      <c r="B54" s="15">
        <v>5.8</v>
      </c>
      <c r="C54" s="32" t="s">
        <v>121</v>
      </c>
      <c r="D54" s="15" t="s">
        <v>17</v>
      </c>
      <c r="E54" s="11">
        <v>2</v>
      </c>
      <c r="F54" s="22"/>
      <c r="G54" s="20">
        <f t="shared" si="3"/>
        <v>0</v>
      </c>
    </row>
    <row r="55" spans="1:12" s="31" customFormat="1" ht="16.5" thickTop="1" thickBot="1">
      <c r="A55" s="29"/>
      <c r="B55" s="15">
        <v>5.9</v>
      </c>
      <c r="C55" s="32" t="s">
        <v>122</v>
      </c>
      <c r="D55" s="15" t="s">
        <v>17</v>
      </c>
      <c r="E55" s="11">
        <v>4</v>
      </c>
      <c r="F55" s="22"/>
      <c r="G55" s="20">
        <f t="shared" si="3"/>
        <v>0</v>
      </c>
    </row>
    <row r="56" spans="1:12" s="18" customFormat="1" ht="16.5" thickTop="1" thickBot="1">
      <c r="A56" s="13"/>
      <c r="B56" s="49">
        <v>5.0999999999999996</v>
      </c>
      <c r="C56" s="19" t="s">
        <v>114</v>
      </c>
      <c r="D56" s="15" t="s">
        <v>17</v>
      </c>
      <c r="E56" s="11">
        <v>1</v>
      </c>
      <c r="F56" s="22"/>
      <c r="G56" s="20">
        <f t="shared" si="3"/>
        <v>0</v>
      </c>
    </row>
    <row r="57" spans="1:12" s="18" customFormat="1" ht="16.5" thickTop="1" thickBot="1">
      <c r="A57" s="13"/>
      <c r="B57" s="15">
        <v>5.1100000000000003</v>
      </c>
      <c r="C57" s="19" t="s">
        <v>105</v>
      </c>
      <c r="D57" s="15" t="s">
        <v>17</v>
      </c>
      <c r="E57" s="11">
        <v>2</v>
      </c>
      <c r="F57" s="22"/>
      <c r="G57" s="20">
        <f t="shared" si="3"/>
        <v>0</v>
      </c>
    </row>
    <row r="58" spans="1:12" s="18" customFormat="1" ht="31.5" thickTop="1" thickBot="1">
      <c r="A58" s="13"/>
      <c r="B58" s="15">
        <v>5.12</v>
      </c>
      <c r="C58" s="19" t="s">
        <v>193</v>
      </c>
      <c r="D58" s="15" t="s">
        <v>17</v>
      </c>
      <c r="E58" s="11">
        <v>2</v>
      </c>
      <c r="F58" s="22"/>
      <c r="G58" s="20">
        <f t="shared" si="3"/>
        <v>0</v>
      </c>
      <c r="I58"/>
      <c r="J58" s="50"/>
      <c r="K58" s="50"/>
      <c r="L58" s="50"/>
    </row>
    <row r="59" spans="1:12" s="18" customFormat="1" ht="16.5" thickTop="1" thickBot="1">
      <c r="A59" s="13"/>
      <c r="B59" s="15">
        <v>5.13</v>
      </c>
      <c r="C59" s="30" t="s">
        <v>234</v>
      </c>
      <c r="D59" s="15" t="s">
        <v>16</v>
      </c>
      <c r="E59" s="11">
        <v>1</v>
      </c>
      <c r="F59" s="22"/>
      <c r="G59" s="20">
        <f t="shared" si="3"/>
        <v>0</v>
      </c>
      <c r="I59"/>
      <c r="J59" s="50"/>
      <c r="K59" s="50"/>
      <c r="L59" s="50"/>
    </row>
    <row r="60" spans="1:12" s="18" customFormat="1" ht="46.5" thickTop="1" thickBot="1">
      <c r="A60" s="13"/>
      <c r="B60" s="95"/>
      <c r="C60" s="96" t="s">
        <v>99</v>
      </c>
      <c r="D60" s="90"/>
      <c r="E60" s="73"/>
      <c r="F60" s="74"/>
      <c r="G60" s="75"/>
      <c r="I60" s="51"/>
      <c r="J60" s="50"/>
      <c r="K60" s="50"/>
      <c r="L60" s="50"/>
    </row>
    <row r="61" spans="1:12" s="18" customFormat="1" ht="20.25" thickTop="1" thickBot="1">
      <c r="A61" s="13"/>
      <c r="B61" s="49" t="s">
        <v>214</v>
      </c>
      <c r="C61" s="30" t="s">
        <v>96</v>
      </c>
      <c r="D61" s="15" t="s">
        <v>30</v>
      </c>
      <c r="E61" s="11">
        <v>0</v>
      </c>
      <c r="F61" s="22"/>
      <c r="G61" s="20"/>
      <c r="I61" s="51"/>
      <c r="J61" s="50"/>
      <c r="K61" s="50"/>
      <c r="L61" s="50"/>
    </row>
    <row r="62" spans="1:12" s="18" customFormat="1" ht="20.25" thickTop="1" thickBot="1">
      <c r="A62" s="13"/>
      <c r="B62" s="49" t="s">
        <v>215</v>
      </c>
      <c r="C62" s="30" t="s">
        <v>106</v>
      </c>
      <c r="D62" s="15" t="s">
        <v>30</v>
      </c>
      <c r="E62" s="11">
        <v>0</v>
      </c>
      <c r="F62" s="22"/>
      <c r="G62" s="20"/>
      <c r="I62" s="51"/>
      <c r="J62" s="50"/>
      <c r="K62" s="50"/>
      <c r="L62" s="50"/>
    </row>
    <row r="63" spans="1:12" s="18" customFormat="1" ht="16.5" thickTop="1" thickBot="1">
      <c r="A63" s="13"/>
      <c r="B63" s="49"/>
      <c r="C63" s="47" t="s">
        <v>23</v>
      </c>
      <c r="D63" s="15"/>
      <c r="E63" s="11"/>
      <c r="F63" s="22"/>
      <c r="G63" s="20">
        <f>G30+G45</f>
        <v>0</v>
      </c>
      <c r="I63" s="51"/>
      <c r="J63" s="50"/>
      <c r="K63" s="50"/>
      <c r="L63" s="50"/>
    </row>
    <row r="64" spans="1:12" s="18" customFormat="1" ht="16.5" thickTop="1" thickBot="1">
      <c r="A64" s="13"/>
      <c r="B64" s="49"/>
      <c r="C64" s="47" t="s">
        <v>24</v>
      </c>
      <c r="D64" s="15"/>
      <c r="E64" s="11"/>
      <c r="F64" s="22"/>
      <c r="G64" s="20">
        <f>G63</f>
        <v>0</v>
      </c>
      <c r="I64" s="51"/>
      <c r="J64" s="50"/>
      <c r="K64" s="50"/>
      <c r="L64" s="50"/>
    </row>
    <row r="65" spans="1:12" s="18" customFormat="1" ht="16.5" thickTop="1" thickBot="1">
      <c r="A65" s="13"/>
      <c r="B65" s="8" t="s">
        <v>31</v>
      </c>
      <c r="C65" s="30"/>
      <c r="D65" s="15"/>
      <c r="E65" s="11"/>
      <c r="F65" s="22"/>
      <c r="G65" s="25">
        <f>SUM(G67:G68)</f>
        <v>0</v>
      </c>
      <c r="I65" s="51"/>
      <c r="J65" s="50"/>
      <c r="K65" s="50"/>
      <c r="L65" s="50"/>
    </row>
    <row r="66" spans="1:12" s="18" customFormat="1" ht="61.5" thickTop="1" thickBot="1">
      <c r="A66" s="13"/>
      <c r="B66" s="90"/>
      <c r="C66" s="96" t="s">
        <v>143</v>
      </c>
      <c r="D66" s="90"/>
      <c r="E66" s="73"/>
      <c r="F66" s="74"/>
      <c r="G66" s="75"/>
      <c r="I66" s="51"/>
      <c r="J66" s="50"/>
      <c r="K66" s="50"/>
      <c r="L66" s="50"/>
    </row>
    <row r="67" spans="1:12" s="18" customFormat="1" ht="61.5" thickTop="1" thickBot="1">
      <c r="A67" s="13"/>
      <c r="B67" s="15">
        <v>6.1</v>
      </c>
      <c r="C67" s="30" t="s">
        <v>123</v>
      </c>
      <c r="D67" s="15" t="s">
        <v>17</v>
      </c>
      <c r="E67" s="11">
        <v>2</v>
      </c>
      <c r="F67" s="22"/>
      <c r="G67" s="20">
        <f>E67*F67</f>
        <v>0</v>
      </c>
      <c r="I67" s="51"/>
      <c r="J67" s="50"/>
      <c r="K67" s="50"/>
      <c r="L67" s="50"/>
    </row>
    <row r="68" spans="1:12" s="18" customFormat="1" ht="48.75" thickTop="1" thickBot="1">
      <c r="A68" s="13"/>
      <c r="B68" s="15">
        <v>6.2</v>
      </c>
      <c r="C68" s="32" t="s">
        <v>113</v>
      </c>
      <c r="D68" s="15" t="s">
        <v>17</v>
      </c>
      <c r="E68" s="11">
        <v>4</v>
      </c>
      <c r="F68" s="22"/>
      <c r="G68" s="20">
        <f>E68*F68</f>
        <v>0</v>
      </c>
      <c r="I68"/>
      <c r="J68" s="50"/>
      <c r="K68" s="50"/>
      <c r="L68" s="50"/>
    </row>
    <row r="69" spans="1:12" s="18" customFormat="1" ht="16.5" thickTop="1" thickBot="1">
      <c r="A69" s="13"/>
      <c r="B69" s="15">
        <v>6.3</v>
      </c>
      <c r="C69" s="32" t="s">
        <v>141</v>
      </c>
      <c r="D69" s="15" t="s">
        <v>17</v>
      </c>
      <c r="E69" s="11">
        <v>1</v>
      </c>
      <c r="F69" s="22"/>
      <c r="G69" s="20"/>
      <c r="I69"/>
      <c r="J69" s="50"/>
      <c r="K69" s="50"/>
      <c r="L69" s="50"/>
    </row>
    <row r="70" spans="1:12" ht="16.5" thickTop="1" thickBot="1">
      <c r="B70" s="33"/>
      <c r="C70" s="33" t="s">
        <v>246</v>
      </c>
      <c r="D70" s="33"/>
      <c r="E70" s="62"/>
      <c r="F70" s="62"/>
      <c r="G70" s="34">
        <f>G$9+G$14+G$22+G$30+G$45+G$65</f>
        <v>0</v>
      </c>
    </row>
    <row r="71" spans="1:12" ht="16.5" thickTop="1" thickBot="1">
      <c r="B71" s="33"/>
      <c r="C71" s="33" t="s">
        <v>247</v>
      </c>
      <c r="D71" s="33"/>
      <c r="E71" s="33"/>
      <c r="F71" s="33"/>
      <c r="G71" s="36">
        <f>G70*0.1</f>
        <v>0</v>
      </c>
    </row>
    <row r="72" spans="1:12" ht="16.5" thickTop="1" thickBot="1">
      <c r="B72" s="33"/>
      <c r="C72" s="33" t="s">
        <v>248</v>
      </c>
      <c r="D72" s="33"/>
      <c r="E72" s="33"/>
      <c r="F72" s="33"/>
      <c r="G72" s="36">
        <f>G71*0.16</f>
        <v>0</v>
      </c>
    </row>
    <row r="73" spans="1:12" ht="16.5" thickTop="1" thickBot="1">
      <c r="B73" s="33"/>
      <c r="C73" s="33" t="s">
        <v>249</v>
      </c>
      <c r="D73" s="33"/>
      <c r="E73" s="33"/>
      <c r="F73" s="33"/>
      <c r="G73" s="34">
        <f>G72+G71+G70</f>
        <v>0</v>
      </c>
    </row>
    <row r="74" spans="1:12" s="18" customFormat="1" ht="16.5" thickTop="1" thickBot="1">
      <c r="A74" s="13"/>
      <c r="B74" s="8" t="s">
        <v>255</v>
      </c>
      <c r="C74" s="9" t="s">
        <v>244</v>
      </c>
      <c r="D74" s="15"/>
      <c r="E74" s="11"/>
      <c r="F74" s="22"/>
      <c r="G74" s="25">
        <f>G81+SUM(G100:G103)+G105</f>
        <v>0</v>
      </c>
    </row>
    <row r="75" spans="1:12" s="18" customFormat="1" ht="31.5" customHeight="1" thickTop="1" thickBot="1">
      <c r="A75" s="13"/>
      <c r="B75" s="92"/>
      <c r="C75" s="226" t="s">
        <v>245</v>
      </c>
      <c r="D75" s="227"/>
      <c r="E75" s="227"/>
      <c r="F75" s="227"/>
      <c r="G75" s="228"/>
    </row>
    <row r="76" spans="1:12" s="18" customFormat="1" ht="16.5" thickTop="1" thickBot="1">
      <c r="A76" s="13"/>
      <c r="B76" s="15"/>
      <c r="C76" s="185" t="s">
        <v>195</v>
      </c>
      <c r="D76" s="63"/>
      <c r="E76" s="64"/>
      <c r="F76" s="64"/>
      <c r="G76" s="65"/>
    </row>
    <row r="77" spans="1:12" s="18" customFormat="1" ht="16.5" thickTop="1" thickBot="1">
      <c r="A77" s="13"/>
      <c r="B77" s="15"/>
      <c r="C77" s="185" t="s">
        <v>36</v>
      </c>
      <c r="D77" s="210"/>
      <c r="E77" s="211"/>
      <c r="F77" s="211"/>
      <c r="G77" s="212"/>
    </row>
    <row r="78" spans="1:12" s="18" customFormat="1" ht="16.5" thickTop="1" thickBot="1">
      <c r="A78" s="13"/>
      <c r="B78" s="15"/>
      <c r="C78" s="185" t="s">
        <v>43</v>
      </c>
      <c r="D78" s="52"/>
      <c r="E78" s="219" t="s">
        <v>44</v>
      </c>
      <c r="F78" s="223"/>
      <c r="G78" s="61"/>
    </row>
    <row r="79" spans="1:12" s="18" customFormat="1" ht="31.5" thickTop="1" thickBot="1">
      <c r="A79" s="13"/>
      <c r="B79" s="90"/>
      <c r="C79" s="184" t="s">
        <v>124</v>
      </c>
      <c r="D79" s="90"/>
      <c r="E79" s="80"/>
      <c r="F79" s="81"/>
      <c r="G79" s="75"/>
    </row>
    <row r="80" spans="1:12" s="18" customFormat="1" ht="16.5" thickTop="1" thickBot="1">
      <c r="A80" s="13"/>
      <c r="B80" s="15"/>
      <c r="C80" s="9" t="s">
        <v>47</v>
      </c>
      <c r="D80" s="15"/>
      <c r="E80" s="21"/>
      <c r="F80" s="22"/>
      <c r="G80" s="20"/>
    </row>
    <row r="81" spans="1:7" s="18" customFormat="1" ht="61.5" thickTop="1" thickBot="1">
      <c r="A81" s="13"/>
      <c r="B81" s="15">
        <v>7.1</v>
      </c>
      <c r="C81" s="28" t="s">
        <v>196</v>
      </c>
      <c r="D81" s="15"/>
      <c r="E81" s="11" t="s">
        <v>17</v>
      </c>
      <c r="F81" s="22">
        <v>1</v>
      </c>
      <c r="G81" s="20"/>
    </row>
    <row r="82" spans="1:7" s="18" customFormat="1" ht="16.5" thickTop="1" thickBot="1">
      <c r="A82" s="13"/>
      <c r="B82" s="15"/>
      <c r="C82" s="186" t="s">
        <v>40</v>
      </c>
      <c r="D82" s="15"/>
      <c r="E82" s="56"/>
      <c r="F82" s="57"/>
      <c r="G82" s="20"/>
    </row>
    <row r="83" spans="1:7" s="18" customFormat="1" ht="16.5" thickTop="1" thickBot="1">
      <c r="A83" s="13"/>
      <c r="B83" s="15"/>
      <c r="C83" s="187" t="s">
        <v>38</v>
      </c>
      <c r="D83" s="15" t="s">
        <v>67</v>
      </c>
      <c r="E83" s="120">
        <v>958</v>
      </c>
      <c r="F83" s="109"/>
      <c r="G83" s="20"/>
    </row>
    <row r="84" spans="1:7" s="18" customFormat="1" ht="16.5" thickTop="1" thickBot="1">
      <c r="A84" s="13"/>
      <c r="B84" s="15"/>
      <c r="C84" s="187" t="s">
        <v>69</v>
      </c>
      <c r="D84" s="15" t="s">
        <v>53</v>
      </c>
      <c r="E84" s="71">
        <v>0.45</v>
      </c>
      <c r="F84" s="72"/>
      <c r="G84" s="20"/>
    </row>
    <row r="85" spans="1:7" s="18" customFormat="1" ht="16.5" thickTop="1" thickBot="1">
      <c r="A85" s="13"/>
      <c r="B85" s="15"/>
      <c r="C85" s="187" t="s">
        <v>70</v>
      </c>
      <c r="D85" s="15" t="s">
        <v>8</v>
      </c>
      <c r="E85" s="105">
        <v>48</v>
      </c>
      <c r="F85" s="108"/>
      <c r="G85" s="20"/>
    </row>
    <row r="86" spans="1:7" s="18" customFormat="1" ht="16.5" thickTop="1" thickBot="1">
      <c r="A86" s="13"/>
      <c r="B86" s="15"/>
      <c r="C86" s="187" t="s">
        <v>71</v>
      </c>
      <c r="D86" s="15" t="s">
        <v>68</v>
      </c>
      <c r="E86" s="219" t="s">
        <v>93</v>
      </c>
      <c r="F86" s="220"/>
      <c r="G86" s="20"/>
    </row>
    <row r="87" spans="1:7" ht="16.5" thickTop="1" thickBot="1">
      <c r="B87" s="15"/>
      <c r="C87" s="187" t="s">
        <v>72</v>
      </c>
      <c r="D87" s="15" t="s">
        <v>8</v>
      </c>
      <c r="E87" s="124">
        <v>38.53</v>
      </c>
      <c r="F87" s="113"/>
      <c r="G87" s="20"/>
    </row>
    <row r="88" spans="1:7" ht="16.5" thickTop="1" thickBot="1">
      <c r="B88" s="15"/>
      <c r="C88" s="187" t="s">
        <v>73</v>
      </c>
      <c r="D88" s="15" t="s">
        <v>67</v>
      </c>
      <c r="E88" s="85">
        <v>973</v>
      </c>
      <c r="F88" s="86"/>
      <c r="G88" s="20"/>
    </row>
    <row r="89" spans="1:7" ht="16.5" thickTop="1" thickBot="1">
      <c r="B89" s="15"/>
      <c r="C89" s="186" t="s">
        <v>41</v>
      </c>
      <c r="D89" s="15"/>
      <c r="E89" s="58"/>
      <c r="F89" s="59"/>
      <c r="G89" s="20"/>
    </row>
    <row r="90" spans="1:7" ht="16.5" thickTop="1" thickBot="1">
      <c r="A90" s="35"/>
      <c r="B90" s="15"/>
      <c r="C90" s="187" t="s">
        <v>42</v>
      </c>
      <c r="D90" s="19" t="s">
        <v>63</v>
      </c>
      <c r="E90" s="58"/>
      <c r="F90" s="59"/>
      <c r="G90" s="20"/>
    </row>
    <row r="91" spans="1:7" ht="16.5" thickTop="1" thickBot="1">
      <c r="B91" s="15"/>
      <c r="C91" s="185" t="s">
        <v>56</v>
      </c>
      <c r="D91" s="19" t="s">
        <v>53</v>
      </c>
      <c r="E91" s="58"/>
      <c r="F91" s="59"/>
      <c r="G91" s="20"/>
    </row>
    <row r="92" spans="1:7" ht="16.5" thickTop="1" thickBot="1">
      <c r="B92" s="15"/>
      <c r="C92" s="185" t="s">
        <v>57</v>
      </c>
      <c r="D92" s="19" t="s">
        <v>53</v>
      </c>
      <c r="E92" s="58"/>
      <c r="F92" s="59"/>
      <c r="G92" s="20"/>
    </row>
    <row r="93" spans="1:7" ht="16.5" thickTop="1" thickBot="1">
      <c r="B93" s="15"/>
      <c r="C93" s="185" t="s">
        <v>58</v>
      </c>
      <c r="D93" s="19" t="s">
        <v>53</v>
      </c>
      <c r="E93" s="58"/>
      <c r="F93" s="59"/>
      <c r="G93" s="20"/>
    </row>
    <row r="94" spans="1:7" ht="16.5" thickTop="1" thickBot="1">
      <c r="B94" s="15"/>
      <c r="C94" s="185" t="s">
        <v>59</v>
      </c>
      <c r="D94" s="19" t="s">
        <v>53</v>
      </c>
      <c r="E94" s="58"/>
      <c r="F94" s="59"/>
      <c r="G94" s="20"/>
    </row>
    <row r="95" spans="1:7" ht="16.5" thickTop="1" thickBot="1">
      <c r="B95" s="15"/>
      <c r="C95" s="185" t="s">
        <v>60</v>
      </c>
      <c r="D95" s="19" t="s">
        <v>54</v>
      </c>
      <c r="E95" s="58"/>
      <c r="F95" s="59"/>
      <c r="G95" s="20"/>
    </row>
    <row r="96" spans="1:7" ht="16.5" thickTop="1" thickBot="1">
      <c r="B96" s="15"/>
      <c r="C96" s="185" t="s">
        <v>61</v>
      </c>
      <c r="D96" s="19" t="s">
        <v>55</v>
      </c>
      <c r="E96" s="58"/>
      <c r="F96" s="59"/>
      <c r="G96" s="20"/>
    </row>
    <row r="97" spans="1:7" ht="16.5" thickTop="1" thickBot="1">
      <c r="B97" s="15"/>
      <c r="C97" s="185" t="s">
        <v>62</v>
      </c>
      <c r="D97" s="19" t="s">
        <v>55</v>
      </c>
      <c r="E97" s="58"/>
      <c r="F97" s="59"/>
      <c r="G97" s="20"/>
    </row>
    <row r="98" spans="1:7" ht="16.5" thickTop="1" thickBot="1">
      <c r="B98" s="15"/>
      <c r="C98" s="185" t="s">
        <v>45</v>
      </c>
      <c r="D98" s="19" t="s">
        <v>17</v>
      </c>
      <c r="E98" s="58"/>
      <c r="F98" s="59"/>
      <c r="G98" s="20"/>
    </row>
    <row r="99" spans="1:7" ht="31.5" thickTop="1" thickBot="1">
      <c r="B99" s="90">
        <v>7.2</v>
      </c>
      <c r="C99" s="197" t="s">
        <v>263</v>
      </c>
      <c r="D99" s="91"/>
      <c r="E99" s="73"/>
      <c r="F99" s="74"/>
      <c r="G99" s="75"/>
    </row>
    <row r="100" spans="1:7" ht="31.5" thickTop="1" thickBot="1">
      <c r="B100" s="15" t="s">
        <v>235</v>
      </c>
      <c r="C100" s="188" t="s">
        <v>238</v>
      </c>
      <c r="D100" s="19" t="s">
        <v>17</v>
      </c>
      <c r="E100" s="11">
        <v>1</v>
      </c>
      <c r="F100" s="22"/>
      <c r="G100" s="20">
        <f>E100*F100</f>
        <v>0</v>
      </c>
    </row>
    <row r="101" spans="1:7" s="18" customFormat="1" ht="31.5" thickTop="1" thickBot="1">
      <c r="A101" s="13"/>
      <c r="B101" s="15" t="s">
        <v>236</v>
      </c>
      <c r="C101" s="19" t="s">
        <v>207</v>
      </c>
      <c r="D101" s="15" t="s">
        <v>7</v>
      </c>
      <c r="E101" s="11">
        <v>1</v>
      </c>
      <c r="F101" s="22"/>
      <c r="G101" s="20">
        <f t="shared" ref="G101:G102" si="4">E101*F101</f>
        <v>0</v>
      </c>
    </row>
    <row r="102" spans="1:7" s="18" customFormat="1" ht="31.5" thickTop="1" thickBot="1">
      <c r="A102" s="13"/>
      <c r="B102" s="15" t="s">
        <v>237</v>
      </c>
      <c r="C102" s="19" t="s">
        <v>209</v>
      </c>
      <c r="D102" s="15" t="s">
        <v>7</v>
      </c>
      <c r="E102" s="11">
        <v>1</v>
      </c>
      <c r="F102" s="22"/>
      <c r="G102" s="20">
        <f t="shared" si="4"/>
        <v>0</v>
      </c>
    </row>
    <row r="103" spans="1:7" s="18" customFormat="1" ht="16.5" thickTop="1" thickBot="1">
      <c r="A103" s="13"/>
      <c r="B103" s="15" t="s">
        <v>271</v>
      </c>
      <c r="C103" s="19" t="s">
        <v>208</v>
      </c>
      <c r="D103" s="15" t="s">
        <v>7</v>
      </c>
      <c r="E103" s="11">
        <v>1</v>
      </c>
      <c r="F103" s="22"/>
      <c r="G103" s="20">
        <f t="shared" ref="G103" si="5">E103*F103</f>
        <v>0</v>
      </c>
    </row>
    <row r="104" spans="1:7" ht="16.5" thickTop="1" thickBot="1">
      <c r="B104" s="15"/>
      <c r="C104" s="189" t="s">
        <v>39</v>
      </c>
      <c r="D104" s="19"/>
      <c r="E104" s="21"/>
      <c r="F104" s="22"/>
      <c r="G104" s="20"/>
    </row>
    <row r="105" spans="1:7" ht="46.5" thickTop="1" thickBot="1">
      <c r="B105" s="15">
        <v>7.3</v>
      </c>
      <c r="C105" s="190" t="s">
        <v>197</v>
      </c>
      <c r="D105" s="19" t="s">
        <v>17</v>
      </c>
      <c r="E105" s="11">
        <v>1</v>
      </c>
      <c r="F105" s="22"/>
      <c r="G105" s="20">
        <f>F105</f>
        <v>0</v>
      </c>
    </row>
    <row r="106" spans="1:7" ht="16.5" thickTop="1" thickBot="1">
      <c r="B106" s="15"/>
      <c r="C106" s="191" t="s">
        <v>41</v>
      </c>
      <c r="D106" s="19"/>
      <c r="E106" s="21"/>
      <c r="F106" s="22"/>
      <c r="G106" s="20"/>
    </row>
    <row r="107" spans="1:7" ht="16.5" thickTop="1" thickBot="1">
      <c r="B107" s="15"/>
      <c r="C107" s="187" t="s">
        <v>46</v>
      </c>
      <c r="D107" s="19"/>
      <c r="E107" s="224"/>
      <c r="F107" s="225"/>
      <c r="G107" s="20"/>
    </row>
    <row r="108" spans="1:7" ht="16.5" thickTop="1" thickBot="1">
      <c r="B108" s="15"/>
      <c r="C108" s="187" t="s">
        <v>49</v>
      </c>
      <c r="D108" s="19" t="s">
        <v>52</v>
      </c>
      <c r="E108" s="217"/>
      <c r="F108" s="218"/>
      <c r="G108" s="20"/>
    </row>
    <row r="109" spans="1:7" ht="16.5" thickTop="1" thickBot="1">
      <c r="B109" s="15"/>
      <c r="C109" s="187" t="s">
        <v>51</v>
      </c>
      <c r="D109" s="19" t="s">
        <v>75</v>
      </c>
      <c r="E109" s="217"/>
      <c r="F109" s="218"/>
      <c r="G109" s="20"/>
    </row>
    <row r="110" spans="1:7" ht="16.5" thickTop="1" thickBot="1">
      <c r="B110" s="15"/>
      <c r="C110" s="187" t="s">
        <v>65</v>
      </c>
      <c r="D110" s="19" t="s">
        <v>64</v>
      </c>
      <c r="E110" s="217"/>
      <c r="F110" s="218"/>
      <c r="G110" s="20"/>
    </row>
    <row r="111" spans="1:7" ht="16.5" thickTop="1" thickBot="1">
      <c r="B111" s="15"/>
      <c r="C111" s="185" t="s">
        <v>66</v>
      </c>
      <c r="D111" s="19"/>
      <c r="E111" s="217"/>
      <c r="F111" s="218"/>
      <c r="G111" s="20"/>
    </row>
    <row r="112" spans="1:7" ht="16.5" thickTop="1" thickBot="1">
      <c r="B112" s="15">
        <v>7.4</v>
      </c>
      <c r="C112" s="188" t="s">
        <v>262</v>
      </c>
      <c r="D112" s="19"/>
      <c r="E112" s="67"/>
      <c r="F112" s="68"/>
      <c r="G112" s="60"/>
    </row>
    <row r="113" spans="1:7" ht="16.5" thickTop="1" thickBot="1">
      <c r="B113" s="15"/>
      <c r="C113" s="188"/>
      <c r="D113" s="19"/>
      <c r="E113" s="67"/>
      <c r="F113" s="68"/>
      <c r="G113" s="60"/>
    </row>
    <row r="114" spans="1:7" ht="16.5" thickTop="1" thickBot="1">
      <c r="B114" s="33"/>
      <c r="C114" s="33" t="s">
        <v>250</v>
      </c>
      <c r="D114" s="33"/>
      <c r="E114" s="62"/>
      <c r="F114" s="62"/>
      <c r="G114" s="34">
        <f>G74</f>
        <v>0</v>
      </c>
    </row>
    <row r="115" spans="1:7" ht="16.5" thickTop="1" thickBot="1">
      <c r="B115" s="33"/>
      <c r="C115" s="33" t="s">
        <v>251</v>
      </c>
      <c r="D115" s="33"/>
      <c r="E115" s="33"/>
      <c r="F115" s="33"/>
      <c r="G115" s="36">
        <f>G114*0.1</f>
        <v>0</v>
      </c>
    </row>
    <row r="116" spans="1:7" ht="16.5" thickTop="1" thickBot="1">
      <c r="B116" s="33"/>
      <c r="C116" s="33" t="s">
        <v>252</v>
      </c>
      <c r="D116" s="33"/>
      <c r="E116" s="33"/>
      <c r="F116" s="33"/>
      <c r="G116" s="36">
        <f>G115*0.16</f>
        <v>0</v>
      </c>
    </row>
    <row r="117" spans="1:7" ht="16.5" thickTop="1" thickBot="1">
      <c r="B117" s="33"/>
      <c r="C117" s="33" t="s">
        <v>253</v>
      </c>
      <c r="D117" s="33"/>
      <c r="E117" s="33"/>
      <c r="F117" s="33"/>
      <c r="G117" s="34">
        <f>G116+G115+G114</f>
        <v>0</v>
      </c>
    </row>
    <row r="118" spans="1:7" s="18" customFormat="1" ht="16.5" thickTop="1" thickBot="1">
      <c r="A118" s="13"/>
      <c r="B118" s="8" t="s">
        <v>254</v>
      </c>
      <c r="C118" s="9" t="s">
        <v>256</v>
      </c>
      <c r="D118" s="15"/>
      <c r="E118" s="11"/>
      <c r="F118" s="22"/>
      <c r="G118" s="25">
        <f>G125+G145+SUM(G154:G155)</f>
        <v>0</v>
      </c>
    </row>
    <row r="119" spans="1:7" s="18" customFormat="1" ht="31.5" customHeight="1" thickTop="1" thickBot="1">
      <c r="A119" s="13"/>
      <c r="B119" s="92"/>
      <c r="C119" s="226" t="s">
        <v>245</v>
      </c>
      <c r="D119" s="227"/>
      <c r="E119" s="227"/>
      <c r="F119" s="227"/>
      <c r="G119" s="228"/>
    </row>
    <row r="120" spans="1:7" s="18" customFormat="1" ht="16.5" thickTop="1" thickBot="1">
      <c r="A120" s="13"/>
      <c r="B120" s="15"/>
      <c r="C120" s="185" t="s">
        <v>195</v>
      </c>
      <c r="D120" s="63"/>
      <c r="E120" s="64"/>
      <c r="F120" s="64"/>
      <c r="G120" s="65"/>
    </row>
    <row r="121" spans="1:7" s="18" customFormat="1" ht="16.5" thickTop="1" thickBot="1">
      <c r="A121" s="13"/>
      <c r="B121" s="15"/>
      <c r="C121" s="185" t="s">
        <v>36</v>
      </c>
      <c r="D121" s="210"/>
      <c r="E121" s="211"/>
      <c r="F121" s="211"/>
      <c r="G121" s="212"/>
    </row>
    <row r="122" spans="1:7" s="18" customFormat="1" ht="16.5" thickTop="1" thickBot="1">
      <c r="A122" s="13"/>
      <c r="B122" s="15"/>
      <c r="C122" s="185" t="s">
        <v>43</v>
      </c>
      <c r="D122" s="52"/>
      <c r="E122" s="219" t="s">
        <v>44</v>
      </c>
      <c r="F122" s="223"/>
      <c r="G122" s="61"/>
    </row>
    <row r="123" spans="1:7" s="18" customFormat="1" ht="31.5" thickTop="1" thickBot="1">
      <c r="A123" s="13"/>
      <c r="B123" s="90"/>
      <c r="C123" s="184" t="s">
        <v>124</v>
      </c>
      <c r="D123" s="90"/>
      <c r="E123" s="80"/>
      <c r="F123" s="81"/>
      <c r="G123" s="75"/>
    </row>
    <row r="124" spans="1:7" s="18" customFormat="1" ht="16.5" thickTop="1" thickBot="1">
      <c r="A124" s="13"/>
      <c r="B124" s="15"/>
      <c r="C124" s="9" t="s">
        <v>47</v>
      </c>
      <c r="D124" s="15"/>
      <c r="E124" s="21"/>
      <c r="F124" s="22"/>
      <c r="G124" s="20"/>
    </row>
    <row r="125" spans="1:7" s="18" customFormat="1" ht="61.5" thickTop="1" thickBot="1">
      <c r="A125" s="13"/>
      <c r="B125" s="15">
        <v>7.1</v>
      </c>
      <c r="C125" s="28" t="s">
        <v>196</v>
      </c>
      <c r="D125" s="15"/>
      <c r="E125" s="11" t="s">
        <v>17</v>
      </c>
      <c r="F125" s="22">
        <v>1</v>
      </c>
      <c r="G125" s="20"/>
    </row>
    <row r="126" spans="1:7" s="18" customFormat="1" ht="16.5" thickTop="1" thickBot="1">
      <c r="A126" s="13"/>
      <c r="B126" s="15"/>
      <c r="C126" s="186" t="s">
        <v>40</v>
      </c>
      <c r="D126" s="15"/>
      <c r="E126" s="56"/>
      <c r="F126" s="57"/>
      <c r="G126" s="20"/>
    </row>
    <row r="127" spans="1:7" s="18" customFormat="1" ht="16.5" thickTop="1" thickBot="1">
      <c r="A127" s="13"/>
      <c r="B127" s="15"/>
      <c r="C127" s="187" t="s">
        <v>38</v>
      </c>
      <c r="D127" s="15" t="s">
        <v>67</v>
      </c>
      <c r="E127" s="120">
        <v>958</v>
      </c>
      <c r="F127" s="109"/>
      <c r="G127" s="20"/>
    </row>
    <row r="128" spans="1:7" s="18" customFormat="1" ht="16.5" thickTop="1" thickBot="1">
      <c r="A128" s="13"/>
      <c r="B128" s="15"/>
      <c r="C128" s="187" t="s">
        <v>69</v>
      </c>
      <c r="D128" s="15" t="s">
        <v>53</v>
      </c>
      <c r="E128" s="71">
        <v>0.45</v>
      </c>
      <c r="F128" s="72"/>
      <c r="G128" s="20"/>
    </row>
    <row r="129" spans="1:7" s="18" customFormat="1" ht="16.5" thickTop="1" thickBot="1">
      <c r="A129" s="13"/>
      <c r="B129" s="15"/>
      <c r="C129" s="187" t="s">
        <v>70</v>
      </c>
      <c r="D129" s="15" t="s">
        <v>8</v>
      </c>
      <c r="E129" s="105">
        <v>48</v>
      </c>
      <c r="F129" s="108"/>
      <c r="G129" s="20"/>
    </row>
    <row r="130" spans="1:7" s="18" customFormat="1" ht="16.5" thickTop="1" thickBot="1">
      <c r="A130" s="13"/>
      <c r="B130" s="15"/>
      <c r="C130" s="187" t="s">
        <v>71</v>
      </c>
      <c r="D130" s="15" t="s">
        <v>68</v>
      </c>
      <c r="E130" s="219" t="s">
        <v>93</v>
      </c>
      <c r="F130" s="220"/>
      <c r="G130" s="20"/>
    </row>
    <row r="131" spans="1:7" ht="16.5" thickTop="1" thickBot="1">
      <c r="B131" s="15"/>
      <c r="C131" s="187" t="s">
        <v>72</v>
      </c>
      <c r="D131" s="15" t="s">
        <v>8</v>
      </c>
      <c r="E131" s="124">
        <v>38.53</v>
      </c>
      <c r="F131" s="113"/>
      <c r="G131" s="20"/>
    </row>
    <row r="132" spans="1:7" ht="16.5" thickTop="1" thickBot="1">
      <c r="B132" s="15"/>
      <c r="C132" s="187" t="s">
        <v>73</v>
      </c>
      <c r="D132" s="15" t="s">
        <v>67</v>
      </c>
      <c r="E132" s="195">
        <v>973</v>
      </c>
      <c r="F132" s="196"/>
      <c r="G132" s="20"/>
    </row>
    <row r="133" spans="1:7" ht="16.5" thickTop="1" thickBot="1">
      <c r="B133" s="15"/>
      <c r="C133" s="186" t="s">
        <v>41</v>
      </c>
      <c r="D133" s="15"/>
      <c r="E133" s="58"/>
      <c r="F133" s="59"/>
      <c r="G133" s="20"/>
    </row>
    <row r="134" spans="1:7" ht="16.5" thickTop="1" thickBot="1">
      <c r="A134" s="35"/>
      <c r="B134" s="15"/>
      <c r="C134" s="187" t="s">
        <v>42</v>
      </c>
      <c r="D134" s="19" t="s">
        <v>63</v>
      </c>
      <c r="E134" s="58"/>
      <c r="F134" s="59"/>
      <c r="G134" s="20"/>
    </row>
    <row r="135" spans="1:7" ht="16.5" thickTop="1" thickBot="1">
      <c r="B135" s="15"/>
      <c r="C135" s="185" t="s">
        <v>56</v>
      </c>
      <c r="D135" s="19" t="s">
        <v>53</v>
      </c>
      <c r="E135" s="58"/>
      <c r="F135" s="59"/>
      <c r="G135" s="20"/>
    </row>
    <row r="136" spans="1:7" ht="16.5" thickTop="1" thickBot="1">
      <c r="B136" s="15"/>
      <c r="C136" s="185" t="s">
        <v>57</v>
      </c>
      <c r="D136" s="19" t="s">
        <v>53</v>
      </c>
      <c r="E136" s="58"/>
      <c r="F136" s="59"/>
      <c r="G136" s="20"/>
    </row>
    <row r="137" spans="1:7" ht="16.5" thickTop="1" thickBot="1">
      <c r="B137" s="15"/>
      <c r="C137" s="185" t="s">
        <v>58</v>
      </c>
      <c r="D137" s="19" t="s">
        <v>53</v>
      </c>
      <c r="E137" s="58"/>
      <c r="F137" s="59"/>
      <c r="G137" s="20"/>
    </row>
    <row r="138" spans="1:7" ht="16.5" thickTop="1" thickBot="1">
      <c r="B138" s="15"/>
      <c r="C138" s="185" t="s">
        <v>59</v>
      </c>
      <c r="D138" s="19" t="s">
        <v>53</v>
      </c>
      <c r="E138" s="58"/>
      <c r="F138" s="59"/>
      <c r="G138" s="20"/>
    </row>
    <row r="139" spans="1:7" ht="16.5" thickTop="1" thickBot="1">
      <c r="B139" s="15"/>
      <c r="C139" s="185" t="s">
        <v>60</v>
      </c>
      <c r="D139" s="19" t="s">
        <v>54</v>
      </c>
      <c r="E139" s="58"/>
      <c r="F139" s="59"/>
      <c r="G139" s="20"/>
    </row>
    <row r="140" spans="1:7" ht="16.5" thickTop="1" thickBot="1">
      <c r="B140" s="15"/>
      <c r="C140" s="185" t="s">
        <v>61</v>
      </c>
      <c r="D140" s="19" t="s">
        <v>55</v>
      </c>
      <c r="E140" s="58"/>
      <c r="F140" s="59"/>
      <c r="G140" s="20"/>
    </row>
    <row r="141" spans="1:7" ht="16.5" thickTop="1" thickBot="1">
      <c r="B141" s="15"/>
      <c r="C141" s="185" t="s">
        <v>62</v>
      </c>
      <c r="D141" s="19" t="s">
        <v>55</v>
      </c>
      <c r="E141" s="58"/>
      <c r="F141" s="59"/>
      <c r="G141" s="20"/>
    </row>
    <row r="142" spans="1:7" ht="16.5" thickTop="1" thickBot="1">
      <c r="B142" s="15"/>
      <c r="C142" s="185" t="s">
        <v>45</v>
      </c>
      <c r="D142" s="19" t="s">
        <v>17</v>
      </c>
      <c r="E142" s="58"/>
      <c r="F142" s="59"/>
      <c r="G142" s="20"/>
    </row>
    <row r="143" spans="1:7" ht="16.5" thickTop="1" thickBot="1">
      <c r="B143" s="90">
        <v>7.2</v>
      </c>
      <c r="C143" s="197" t="s">
        <v>264</v>
      </c>
      <c r="D143" s="91"/>
      <c r="E143" s="73"/>
      <c r="F143" s="74"/>
      <c r="G143" s="75"/>
    </row>
    <row r="144" spans="1:7" ht="16.5" thickTop="1" thickBot="1">
      <c r="B144" s="15"/>
      <c r="C144" s="189" t="s">
        <v>39</v>
      </c>
      <c r="D144" s="19"/>
      <c r="E144" s="21"/>
      <c r="F144" s="22"/>
      <c r="G144" s="20"/>
    </row>
    <row r="145" spans="2:7" ht="46.5" thickTop="1" thickBot="1">
      <c r="B145" s="15">
        <v>7.3</v>
      </c>
      <c r="C145" s="190" t="s">
        <v>197</v>
      </c>
      <c r="D145" s="19" t="s">
        <v>17</v>
      </c>
      <c r="E145" s="11">
        <v>1</v>
      </c>
      <c r="F145" s="22"/>
      <c r="G145" s="20">
        <f>F145</f>
        <v>0</v>
      </c>
    </row>
    <row r="146" spans="2:7" ht="16.5" thickTop="1" thickBot="1">
      <c r="B146" s="15"/>
      <c r="C146" s="191" t="s">
        <v>41</v>
      </c>
      <c r="D146" s="19"/>
      <c r="E146" s="21"/>
      <c r="F146" s="22"/>
      <c r="G146" s="20"/>
    </row>
    <row r="147" spans="2:7" ht="16.5" thickTop="1" thickBot="1">
      <c r="B147" s="15"/>
      <c r="C147" s="187" t="s">
        <v>46</v>
      </c>
      <c r="D147" s="19"/>
      <c r="E147" s="224"/>
      <c r="F147" s="225"/>
      <c r="G147" s="20"/>
    </row>
    <row r="148" spans="2:7" ht="16.5" thickTop="1" thickBot="1">
      <c r="B148" s="15"/>
      <c r="C148" s="187" t="s">
        <v>49</v>
      </c>
      <c r="D148" s="19" t="s">
        <v>52</v>
      </c>
      <c r="E148" s="217"/>
      <c r="F148" s="218"/>
      <c r="G148" s="20"/>
    </row>
    <row r="149" spans="2:7" ht="16.5" thickTop="1" thickBot="1">
      <c r="B149" s="15"/>
      <c r="C149" s="187" t="s">
        <v>51</v>
      </c>
      <c r="D149" s="19" t="s">
        <v>75</v>
      </c>
      <c r="E149" s="217"/>
      <c r="F149" s="218"/>
      <c r="G149" s="20"/>
    </row>
    <row r="150" spans="2:7" ht="16.5" thickTop="1" thickBot="1">
      <c r="B150" s="15"/>
      <c r="C150" s="187" t="s">
        <v>65</v>
      </c>
      <c r="D150" s="19" t="s">
        <v>64</v>
      </c>
      <c r="E150" s="217"/>
      <c r="F150" s="218"/>
      <c r="G150" s="20"/>
    </row>
    <row r="151" spans="2:7" ht="16.5" thickTop="1" thickBot="1">
      <c r="B151" s="15"/>
      <c r="C151" s="185" t="s">
        <v>66</v>
      </c>
      <c r="D151" s="19"/>
      <c r="E151" s="217"/>
      <c r="F151" s="218"/>
      <c r="G151" s="20"/>
    </row>
    <row r="152" spans="2:7" ht="16.5" thickTop="1" thickBot="1">
      <c r="B152" s="15"/>
      <c r="C152" s="191" t="s">
        <v>76</v>
      </c>
      <c r="D152" s="19"/>
      <c r="E152" s="67"/>
      <c r="F152" s="68"/>
      <c r="G152" s="60"/>
    </row>
    <row r="153" spans="2:7" ht="31.5" thickTop="1" thickBot="1">
      <c r="B153" s="90">
        <v>7.4</v>
      </c>
      <c r="C153" s="197" t="s">
        <v>239</v>
      </c>
      <c r="D153" s="91"/>
      <c r="E153" s="198">
        <v>0</v>
      </c>
      <c r="F153" s="74"/>
      <c r="G153" s="75"/>
    </row>
    <row r="154" spans="2:7" ht="31.5" thickTop="1" thickBot="1">
      <c r="B154" s="15" t="s">
        <v>78</v>
      </c>
      <c r="C154" s="188" t="s">
        <v>240</v>
      </c>
      <c r="D154" s="19" t="s">
        <v>17</v>
      </c>
      <c r="E154" s="11">
        <v>1</v>
      </c>
      <c r="F154" s="22"/>
      <c r="G154" s="20">
        <f>E154*F154</f>
        <v>0</v>
      </c>
    </row>
    <row r="155" spans="2:7" ht="46.5" thickTop="1" thickBot="1">
      <c r="B155" s="15" t="s">
        <v>79</v>
      </c>
      <c r="C155" s="188" t="s">
        <v>242</v>
      </c>
      <c r="D155" s="19" t="s">
        <v>8</v>
      </c>
      <c r="E155" s="11">
        <v>50</v>
      </c>
      <c r="F155" s="22"/>
      <c r="G155" s="20">
        <f>E155*F155</f>
        <v>0</v>
      </c>
    </row>
    <row r="156" spans="2:7" ht="16.5" thickTop="1" thickBot="1">
      <c r="B156" s="33"/>
      <c r="C156" s="33" t="s">
        <v>258</v>
      </c>
      <c r="D156" s="33"/>
      <c r="E156" s="62"/>
      <c r="F156" s="62"/>
      <c r="G156" s="34">
        <f>G118</f>
        <v>0</v>
      </c>
    </row>
    <row r="157" spans="2:7" ht="16.5" thickTop="1" thickBot="1">
      <c r="B157" s="33"/>
      <c r="C157" s="33" t="s">
        <v>259</v>
      </c>
      <c r="D157" s="33"/>
      <c r="E157" s="33"/>
      <c r="F157" s="33"/>
      <c r="G157" s="36">
        <f>G156*0.1</f>
        <v>0</v>
      </c>
    </row>
    <row r="158" spans="2:7" ht="16.5" thickTop="1" thickBot="1">
      <c r="B158" s="33"/>
      <c r="C158" s="33" t="s">
        <v>260</v>
      </c>
      <c r="D158" s="33"/>
      <c r="E158" s="33"/>
      <c r="F158" s="33"/>
      <c r="G158" s="36">
        <f>G157*0.16</f>
        <v>0</v>
      </c>
    </row>
    <row r="159" spans="2:7" ht="16.5" thickTop="1" thickBot="1">
      <c r="B159" s="33"/>
      <c r="C159" s="33" t="s">
        <v>261</v>
      </c>
      <c r="D159" s="33"/>
      <c r="E159" s="33"/>
      <c r="F159" s="33"/>
      <c r="G159" s="34">
        <f>G158+G157+G156</f>
        <v>0</v>
      </c>
    </row>
    <row r="160" spans="2:7" ht="15.75" thickTop="1"/>
  </sheetData>
  <mergeCells count="24">
    <mergeCell ref="E149:F149"/>
    <mergeCell ref="E150:F150"/>
    <mergeCell ref="E151:F151"/>
    <mergeCell ref="C75:G75"/>
    <mergeCell ref="C119:G119"/>
    <mergeCell ref="D121:G121"/>
    <mergeCell ref="E122:F122"/>
    <mergeCell ref="E130:F130"/>
    <mergeCell ref="E147:F147"/>
    <mergeCell ref="E148:F148"/>
    <mergeCell ref="E107:F107"/>
    <mergeCell ref="E108:F108"/>
    <mergeCell ref="E109:F109"/>
    <mergeCell ref="E110:F110"/>
    <mergeCell ref="E111:F111"/>
    <mergeCell ref="D77:G77"/>
    <mergeCell ref="E78:F78"/>
    <mergeCell ref="E86:F86"/>
    <mergeCell ref="B2:G2"/>
    <mergeCell ref="B3:G3"/>
    <mergeCell ref="B5:G5"/>
    <mergeCell ref="D32:G32"/>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8" max="16383" man="1"/>
    <brk id="73" max="16383" man="1"/>
    <brk id="11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7" tint="0.79998168889431442"/>
    <pageSetUpPr fitToPage="1"/>
  </sheetPr>
  <dimension ref="A2:L160"/>
  <sheetViews>
    <sheetView view="pageBreakPreview" zoomScale="90" zoomScaleNormal="100" zoomScaleSheetLayoutView="90" workbookViewId="0">
      <selection activeCell="C40" sqref="C40"/>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199</v>
      </c>
      <c r="C5" s="213"/>
      <c r="D5" s="213"/>
      <c r="E5" s="213"/>
      <c r="F5" s="213"/>
      <c r="G5" s="213"/>
    </row>
    <row r="6" spans="1:7" ht="16.5" thickTop="1" thickBot="1">
      <c r="B6" s="5" t="s">
        <v>188</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15">
        <v>1.4</v>
      </c>
      <c r="C12" s="19" t="s">
        <v>15</v>
      </c>
      <c r="D12" s="15" t="s">
        <v>17</v>
      </c>
      <c r="E12" s="11">
        <v>1</v>
      </c>
      <c r="F12" s="16"/>
      <c r="G12" s="20">
        <f>F12*E12</f>
        <v>0</v>
      </c>
    </row>
    <row r="13" spans="1:7" s="18" customFormat="1" ht="46.5" thickTop="1" thickBot="1">
      <c r="A13" s="13"/>
      <c r="B13" s="15">
        <v>1.5</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9</v>
      </c>
      <c r="F15" s="16"/>
      <c r="G15" s="20">
        <f t="shared" ref="G15:G21" si="0">E15*F15</f>
        <v>0</v>
      </c>
    </row>
    <row r="16" spans="1:7" s="18" customFormat="1" ht="31.5" thickTop="1" thickBot="1">
      <c r="A16" s="13"/>
      <c r="B16" s="15">
        <v>2.2000000000000002</v>
      </c>
      <c r="C16" s="19" t="s">
        <v>227</v>
      </c>
      <c r="D16" s="15" t="s">
        <v>8</v>
      </c>
      <c r="E16" s="11">
        <v>367.2</v>
      </c>
      <c r="F16" s="16"/>
      <c r="G16" s="20">
        <f t="shared" si="0"/>
        <v>0</v>
      </c>
    </row>
    <row r="17" spans="1:7" s="18" customFormat="1" ht="31.5" thickTop="1" thickBot="1">
      <c r="A17" s="13"/>
      <c r="B17" s="15">
        <v>2.2999999999999998</v>
      </c>
      <c r="C17" s="19" t="s">
        <v>226</v>
      </c>
      <c r="D17" s="15" t="s">
        <v>8</v>
      </c>
      <c r="E17" s="11">
        <v>40.800000000000004</v>
      </c>
      <c r="F17" s="16"/>
      <c r="G17" s="20">
        <f t="shared" si="0"/>
        <v>0</v>
      </c>
    </row>
    <row r="18" spans="1:7" s="18" customFormat="1" ht="31.5" thickTop="1" thickBot="1">
      <c r="A18" s="13"/>
      <c r="B18" s="15">
        <v>2.4</v>
      </c>
      <c r="C18" s="19" t="s">
        <v>117</v>
      </c>
      <c r="D18" s="15" t="s">
        <v>18</v>
      </c>
      <c r="E18" s="11">
        <v>3.6719999999999997</v>
      </c>
      <c r="F18" s="16"/>
      <c r="G18" s="20">
        <f t="shared" si="0"/>
        <v>0</v>
      </c>
    </row>
    <row r="19" spans="1:7" s="18" customFormat="1" ht="31.5" thickTop="1" thickBot="1">
      <c r="A19" s="13"/>
      <c r="B19" s="15">
        <v>2.5</v>
      </c>
      <c r="C19" s="19" t="s">
        <v>118</v>
      </c>
      <c r="D19" s="15" t="s">
        <v>18</v>
      </c>
      <c r="E19" s="11">
        <v>3.6719999999999997</v>
      </c>
      <c r="F19" s="16"/>
      <c r="G19" s="20">
        <f t="shared" si="0"/>
        <v>0</v>
      </c>
    </row>
    <row r="20" spans="1:7" s="18" customFormat="1" ht="46.5" thickTop="1" thickBot="1">
      <c r="A20" s="13"/>
      <c r="B20" s="15">
        <v>2.6</v>
      </c>
      <c r="C20" s="19" t="s">
        <v>224</v>
      </c>
      <c r="D20" s="15" t="s">
        <v>8</v>
      </c>
      <c r="E20" s="11">
        <v>367.2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SUM(G23:G27)</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12</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230</v>
      </c>
      <c r="D26" s="15" t="s">
        <v>30</v>
      </c>
      <c r="E26" s="11">
        <v>1</v>
      </c>
      <c r="F26" s="22"/>
      <c r="G26" s="20">
        <f>E26*F26</f>
        <v>0</v>
      </c>
    </row>
    <row r="27" spans="1:7" s="18" customFormat="1" ht="16.5" thickTop="1" thickBot="1">
      <c r="A27" s="13"/>
      <c r="B27" s="15"/>
      <c r="C27" s="19"/>
      <c r="D27" s="15"/>
      <c r="E27" s="11"/>
      <c r="F27" s="22"/>
      <c r="G27" s="20"/>
    </row>
    <row r="28" spans="1:7" s="18" customFormat="1" ht="16.5" thickTop="1" thickBot="1">
      <c r="A28" s="13"/>
      <c r="B28" s="15"/>
      <c r="C28" s="47" t="s">
        <v>23</v>
      </c>
      <c r="D28" s="15"/>
      <c r="E28" s="24"/>
      <c r="F28" s="22"/>
      <c r="G28" s="48">
        <f>G9+G14+G22</f>
        <v>0</v>
      </c>
    </row>
    <row r="29" spans="1:7" s="18" customFormat="1" ht="16.5" thickTop="1" thickBot="1">
      <c r="A29" s="13"/>
      <c r="B29" s="15"/>
      <c r="C29" s="47" t="s">
        <v>24</v>
      </c>
      <c r="D29" s="15"/>
      <c r="E29" s="24"/>
      <c r="F29" s="22"/>
      <c r="G29" s="48">
        <f>G28</f>
        <v>0</v>
      </c>
    </row>
    <row r="30" spans="1:7" s="18" customFormat="1" ht="16.5" thickTop="1" thickBot="1">
      <c r="A30" s="13"/>
      <c r="B30" s="8" t="s">
        <v>90</v>
      </c>
      <c r="C30" s="9"/>
      <c r="D30" s="15"/>
      <c r="E30" s="24"/>
      <c r="F30" s="22"/>
      <c r="G30" s="25">
        <f>SUM(G36:G53)</f>
        <v>0</v>
      </c>
    </row>
    <row r="31" spans="1:7" s="18" customFormat="1" ht="16.5" thickTop="1" thickBot="1">
      <c r="A31" s="13"/>
      <c r="B31" s="92"/>
      <c r="C31" s="91" t="s">
        <v>34</v>
      </c>
      <c r="D31" s="90"/>
      <c r="E31" s="77"/>
      <c r="F31" s="74"/>
      <c r="G31" s="76"/>
    </row>
    <row r="32" spans="1:7" s="18" customFormat="1" ht="16.5" thickTop="1" thickBot="1">
      <c r="A32" s="13"/>
      <c r="B32" s="8"/>
      <c r="C32" s="55" t="s">
        <v>35</v>
      </c>
      <c r="D32" s="214"/>
      <c r="E32" s="215"/>
      <c r="F32" s="215"/>
      <c r="G32" s="216"/>
    </row>
    <row r="33" spans="1:7" s="18" customFormat="1" ht="16.5" thickTop="1" thickBot="1">
      <c r="A33" s="13"/>
      <c r="B33" s="8"/>
      <c r="C33" s="55" t="s">
        <v>32</v>
      </c>
      <c r="D33" s="210"/>
      <c r="E33" s="211"/>
      <c r="F33" s="211"/>
      <c r="G33" s="212"/>
    </row>
    <row r="34" spans="1:7" s="18" customFormat="1" ht="16.5" thickTop="1" thickBot="1">
      <c r="A34" s="13"/>
      <c r="B34" s="8"/>
      <c r="C34" s="55" t="s">
        <v>33</v>
      </c>
      <c r="D34" s="210"/>
      <c r="E34" s="211"/>
      <c r="F34" s="211"/>
      <c r="G34" s="212"/>
    </row>
    <row r="35" spans="1:7" s="18" customFormat="1" ht="31.5" thickTop="1" thickBot="1">
      <c r="A35" s="13"/>
      <c r="B35" s="92"/>
      <c r="C35" s="91" t="s">
        <v>103</v>
      </c>
      <c r="D35" s="93"/>
      <c r="E35" s="98"/>
      <c r="F35" s="81"/>
      <c r="G35" s="97"/>
    </row>
    <row r="36" spans="1:7" s="18" customFormat="1" ht="31.5" thickTop="1" thickBot="1">
      <c r="A36" s="13"/>
      <c r="B36" s="26">
        <v>4.0999999999999996</v>
      </c>
      <c r="C36" s="19" t="s">
        <v>37</v>
      </c>
      <c r="D36" s="15" t="s">
        <v>7</v>
      </c>
      <c r="E36" s="24">
        <v>1</v>
      </c>
      <c r="F36" s="22"/>
      <c r="G36" s="27">
        <f>F36*E36</f>
        <v>0</v>
      </c>
    </row>
    <row r="37" spans="1:7" s="18" customFormat="1" ht="31.5" thickTop="1" thickBot="1">
      <c r="A37" s="13"/>
      <c r="B37" s="26">
        <v>4.2</v>
      </c>
      <c r="C37" s="19" t="s">
        <v>115</v>
      </c>
      <c r="D37" s="15" t="s">
        <v>17</v>
      </c>
      <c r="E37" s="24">
        <v>4</v>
      </c>
      <c r="F37" s="22"/>
      <c r="G37" s="27">
        <f>F37*E37</f>
        <v>0</v>
      </c>
    </row>
    <row r="38" spans="1:7" s="18" customFormat="1" ht="46.5" thickTop="1" thickBot="1">
      <c r="A38" s="13"/>
      <c r="B38" s="94"/>
      <c r="C38" s="91" t="s">
        <v>288</v>
      </c>
      <c r="D38" s="90"/>
      <c r="E38" s="77"/>
      <c r="F38" s="74"/>
      <c r="G38" s="78"/>
    </row>
    <row r="39" spans="1:7" s="18" customFormat="1" ht="16.5" thickTop="1" thickBot="1">
      <c r="A39" s="13"/>
      <c r="B39" s="26">
        <v>4.3</v>
      </c>
      <c r="C39" s="19" t="s">
        <v>74</v>
      </c>
      <c r="D39" s="15" t="s">
        <v>17</v>
      </c>
      <c r="E39" s="24">
        <v>1</v>
      </c>
      <c r="F39" s="22"/>
      <c r="G39" s="27">
        <f t="shared" ref="G39:G44" si="1">F39*E39</f>
        <v>0</v>
      </c>
    </row>
    <row r="40" spans="1:7" s="18" customFormat="1" ht="16.5" thickTop="1" thickBot="1">
      <c r="A40" s="13"/>
      <c r="B40" s="26">
        <v>4.4000000000000004</v>
      </c>
      <c r="C40" s="19" t="s">
        <v>81</v>
      </c>
      <c r="D40" s="15" t="s">
        <v>7</v>
      </c>
      <c r="E40" s="24">
        <v>1</v>
      </c>
      <c r="F40" s="22"/>
      <c r="G40" s="27">
        <f t="shared" si="1"/>
        <v>0</v>
      </c>
    </row>
    <row r="41" spans="1:7" s="18" customFormat="1" ht="16.5" thickTop="1" thickBot="1">
      <c r="A41" s="13"/>
      <c r="B41" s="26">
        <v>4.5</v>
      </c>
      <c r="C41" s="19" t="s">
        <v>22</v>
      </c>
      <c r="D41" s="15" t="s">
        <v>17</v>
      </c>
      <c r="E41" s="24">
        <v>1</v>
      </c>
      <c r="F41" s="22"/>
      <c r="G41" s="27">
        <f t="shared" si="1"/>
        <v>0</v>
      </c>
    </row>
    <row r="42" spans="1:7" s="18" customFormat="1" ht="31.5" thickTop="1" thickBot="1">
      <c r="A42" s="13"/>
      <c r="B42" s="26">
        <v>4.5999999999999996</v>
      </c>
      <c r="C42" s="19" t="s">
        <v>130</v>
      </c>
      <c r="D42" s="15" t="s">
        <v>17</v>
      </c>
      <c r="E42" s="24">
        <v>1</v>
      </c>
      <c r="F42" s="22"/>
      <c r="G42" s="27">
        <f t="shared" si="1"/>
        <v>0</v>
      </c>
    </row>
    <row r="43" spans="1:7" s="18" customFormat="1" ht="31.5" thickTop="1" thickBot="1">
      <c r="A43" s="13"/>
      <c r="B43" s="26">
        <v>4.7</v>
      </c>
      <c r="C43" s="19" t="s">
        <v>278</v>
      </c>
      <c r="D43" s="15" t="s">
        <v>7</v>
      </c>
      <c r="E43" s="24">
        <v>1</v>
      </c>
      <c r="F43" s="22"/>
      <c r="G43" s="27">
        <f t="shared" si="1"/>
        <v>0</v>
      </c>
    </row>
    <row r="44" spans="1:7" s="18" customFormat="1" ht="16.5" thickTop="1" thickBot="1">
      <c r="A44" s="13"/>
      <c r="B44" s="26">
        <v>4.8</v>
      </c>
      <c r="C44" s="19" t="s">
        <v>91</v>
      </c>
      <c r="D44" s="15" t="s">
        <v>17</v>
      </c>
      <c r="E44" s="24">
        <v>3</v>
      </c>
      <c r="F44" s="22"/>
      <c r="G44" s="27">
        <f t="shared" si="1"/>
        <v>0</v>
      </c>
    </row>
    <row r="45" spans="1:7" s="18" customFormat="1" ht="16.5" thickTop="1" thickBot="1">
      <c r="A45" s="13"/>
      <c r="B45" s="8" t="s">
        <v>29</v>
      </c>
      <c r="C45" s="9"/>
      <c r="D45" s="15"/>
      <c r="E45" s="24"/>
      <c r="F45" s="22"/>
      <c r="G45" s="25">
        <f>SUM(G47:G62)</f>
        <v>0</v>
      </c>
    </row>
    <row r="46" spans="1:7" s="18" customFormat="1" ht="46.5" thickTop="1" thickBot="1">
      <c r="A46" s="13"/>
      <c r="B46" s="88"/>
      <c r="C46" s="89" t="s">
        <v>92</v>
      </c>
      <c r="D46" s="88"/>
      <c r="E46" s="79"/>
      <c r="F46" s="74"/>
      <c r="G46" s="75"/>
    </row>
    <row r="47" spans="1:7" s="18" customFormat="1" ht="16.5" thickTop="1" thickBot="1">
      <c r="A47" s="13"/>
      <c r="B47" s="15">
        <v>5.0999999999999996</v>
      </c>
      <c r="C47" s="28" t="s">
        <v>86</v>
      </c>
      <c r="D47" s="15" t="s">
        <v>8</v>
      </c>
      <c r="E47" s="16">
        <v>132</v>
      </c>
      <c r="F47" s="22"/>
      <c r="G47" s="20">
        <f>E47*F47</f>
        <v>0</v>
      </c>
    </row>
    <row r="48" spans="1:7" s="18" customFormat="1" ht="16.5" thickTop="1" thickBot="1">
      <c r="A48" s="13"/>
      <c r="B48" s="15">
        <v>5.2</v>
      </c>
      <c r="C48" s="28" t="s">
        <v>84</v>
      </c>
      <c r="D48" s="15" t="s">
        <v>17</v>
      </c>
      <c r="E48" s="16">
        <v>3</v>
      </c>
      <c r="F48" s="22"/>
      <c r="G48" s="20">
        <f t="shared" ref="G48:G59" si="2">E48*F48</f>
        <v>0</v>
      </c>
    </row>
    <row r="49" spans="1:12" s="18" customFormat="1" ht="16.5" thickTop="1" thickBot="1">
      <c r="A49" s="13"/>
      <c r="B49" s="15">
        <v>5.3</v>
      </c>
      <c r="C49" s="28" t="s">
        <v>85</v>
      </c>
      <c r="D49" s="15" t="s">
        <v>17</v>
      </c>
      <c r="E49" s="16">
        <v>1</v>
      </c>
      <c r="F49" s="22"/>
      <c r="G49" s="20">
        <f t="shared" si="2"/>
        <v>0</v>
      </c>
    </row>
    <row r="50" spans="1:12" s="18" customFormat="1" ht="16.5" thickTop="1" thickBot="1">
      <c r="A50" s="13"/>
      <c r="B50" s="15">
        <v>5.4</v>
      </c>
      <c r="C50" s="28" t="s">
        <v>87</v>
      </c>
      <c r="D50" s="15" t="s">
        <v>8</v>
      </c>
      <c r="E50" s="16">
        <v>264</v>
      </c>
      <c r="F50" s="22"/>
      <c r="G50" s="20">
        <f t="shared" si="2"/>
        <v>0</v>
      </c>
    </row>
    <row r="51" spans="1:12" s="31" customFormat="1" ht="18.75" thickTop="1" thickBot="1">
      <c r="A51" s="29"/>
      <c r="B51" s="15">
        <v>5.5</v>
      </c>
      <c r="C51" s="23" t="s">
        <v>20</v>
      </c>
      <c r="D51" s="15" t="s">
        <v>17</v>
      </c>
      <c r="E51" s="16">
        <v>2</v>
      </c>
      <c r="F51" s="22"/>
      <c r="G51" s="20">
        <f t="shared" si="2"/>
        <v>0</v>
      </c>
    </row>
    <row r="52" spans="1:12" s="31" customFormat="1" ht="18.75" thickTop="1" thickBot="1">
      <c r="A52" s="29"/>
      <c r="B52" s="15">
        <v>5.6</v>
      </c>
      <c r="C52" s="23" t="s">
        <v>94</v>
      </c>
      <c r="D52" s="15" t="s">
        <v>17</v>
      </c>
      <c r="E52" s="16">
        <v>2</v>
      </c>
      <c r="F52" s="22"/>
      <c r="G52" s="20">
        <f t="shared" si="2"/>
        <v>0</v>
      </c>
    </row>
    <row r="53" spans="1:12" s="31" customFormat="1" ht="18.75" thickTop="1" thickBot="1">
      <c r="A53" s="29"/>
      <c r="B53" s="15">
        <v>5.7</v>
      </c>
      <c r="C53" s="23" t="s">
        <v>95</v>
      </c>
      <c r="D53" s="15" t="s">
        <v>17</v>
      </c>
      <c r="E53" s="16">
        <v>3</v>
      </c>
      <c r="F53" s="22"/>
      <c r="G53" s="20">
        <f t="shared" si="2"/>
        <v>0</v>
      </c>
    </row>
    <row r="54" spans="1:12" s="31" customFormat="1" ht="16.5" thickTop="1" thickBot="1">
      <c r="A54" s="29"/>
      <c r="B54" s="15">
        <v>5.8</v>
      </c>
      <c r="C54" s="23" t="s">
        <v>27</v>
      </c>
      <c r="D54" s="15" t="s">
        <v>17</v>
      </c>
      <c r="E54" s="11">
        <v>1</v>
      </c>
      <c r="F54" s="22"/>
      <c r="G54" s="20">
        <f t="shared" si="2"/>
        <v>0</v>
      </c>
    </row>
    <row r="55" spans="1:12" s="31" customFormat="1" ht="16.5" thickTop="1" thickBot="1">
      <c r="A55" s="29"/>
      <c r="B55" s="15">
        <v>5.9</v>
      </c>
      <c r="C55" s="32" t="s">
        <v>121</v>
      </c>
      <c r="D55" s="15" t="s">
        <v>17</v>
      </c>
      <c r="E55" s="11">
        <v>3</v>
      </c>
      <c r="F55" s="22"/>
      <c r="G55" s="20">
        <f t="shared" si="2"/>
        <v>0</v>
      </c>
    </row>
    <row r="56" spans="1:12" s="31" customFormat="1" ht="16.5" thickTop="1" thickBot="1">
      <c r="A56" s="29"/>
      <c r="B56" s="49">
        <v>5.0999999999999996</v>
      </c>
      <c r="C56" s="32" t="s">
        <v>122</v>
      </c>
      <c r="D56" s="15" t="s">
        <v>17</v>
      </c>
      <c r="E56" s="11">
        <v>6</v>
      </c>
      <c r="F56" s="22"/>
      <c r="G56" s="20">
        <f t="shared" si="2"/>
        <v>0</v>
      </c>
    </row>
    <row r="57" spans="1:12" s="18" customFormat="1" ht="16.5" thickTop="1" thickBot="1">
      <c r="A57" s="13"/>
      <c r="B57" s="15">
        <v>5.1100000000000003</v>
      </c>
      <c r="C57" s="19" t="s">
        <v>114</v>
      </c>
      <c r="D57" s="15" t="s">
        <v>17</v>
      </c>
      <c r="E57" s="11">
        <v>2</v>
      </c>
      <c r="F57" s="22"/>
      <c r="G57" s="20">
        <f t="shared" si="2"/>
        <v>0</v>
      </c>
    </row>
    <row r="58" spans="1:12" s="18" customFormat="1" ht="16.5" thickTop="1" thickBot="1">
      <c r="A58" s="13"/>
      <c r="B58" s="49">
        <v>5.12</v>
      </c>
      <c r="C58" s="19" t="s">
        <v>105</v>
      </c>
      <c r="D58" s="15" t="s">
        <v>17</v>
      </c>
      <c r="E58" s="11">
        <v>1</v>
      </c>
      <c r="F58" s="22"/>
      <c r="G58" s="20">
        <f t="shared" si="2"/>
        <v>0</v>
      </c>
    </row>
    <row r="59" spans="1:12" s="18" customFormat="1" ht="31.5" thickTop="1" thickBot="1">
      <c r="A59" s="13"/>
      <c r="B59" s="15">
        <v>5.13</v>
      </c>
      <c r="C59" s="19" t="s">
        <v>193</v>
      </c>
      <c r="D59" s="15" t="s">
        <v>17</v>
      </c>
      <c r="E59" s="11">
        <v>1</v>
      </c>
      <c r="F59" s="22"/>
      <c r="G59" s="20">
        <f t="shared" si="2"/>
        <v>0</v>
      </c>
      <c r="I59"/>
      <c r="J59" s="50"/>
      <c r="K59" s="50"/>
      <c r="L59" s="50"/>
    </row>
    <row r="60" spans="1:12" s="18" customFormat="1" ht="46.5" thickTop="1" thickBot="1">
      <c r="A60" s="13"/>
      <c r="B60" s="95"/>
      <c r="C60" s="96" t="s">
        <v>99</v>
      </c>
      <c r="D60" s="90"/>
      <c r="E60" s="73"/>
      <c r="F60" s="74"/>
      <c r="G60" s="75"/>
      <c r="I60" s="51"/>
      <c r="J60" s="50"/>
      <c r="K60" s="50"/>
      <c r="L60" s="50"/>
    </row>
    <row r="61" spans="1:12" s="18" customFormat="1" ht="20.25" thickTop="1" thickBot="1">
      <c r="A61" s="13"/>
      <c r="B61" s="49" t="s">
        <v>214</v>
      </c>
      <c r="C61" s="30" t="s">
        <v>96</v>
      </c>
      <c r="D61" s="15" t="s">
        <v>30</v>
      </c>
      <c r="E61" s="11">
        <v>0</v>
      </c>
      <c r="F61" s="22"/>
      <c r="G61" s="20"/>
      <c r="I61" s="51"/>
      <c r="J61" s="50"/>
      <c r="K61" s="50"/>
      <c r="L61" s="50"/>
    </row>
    <row r="62" spans="1:12" s="18" customFormat="1" ht="20.25" thickTop="1" thickBot="1">
      <c r="A62" s="13"/>
      <c r="B62" s="49" t="s">
        <v>215</v>
      </c>
      <c r="C62" s="30" t="s">
        <v>106</v>
      </c>
      <c r="D62" s="15" t="s">
        <v>30</v>
      </c>
      <c r="E62" s="11">
        <v>0</v>
      </c>
      <c r="F62" s="22"/>
      <c r="G62" s="20"/>
      <c r="I62" s="51"/>
      <c r="J62" s="50"/>
      <c r="K62" s="50"/>
      <c r="L62" s="50"/>
    </row>
    <row r="63" spans="1:12" s="18" customFormat="1" ht="16.5" thickTop="1" thickBot="1">
      <c r="A63" s="13"/>
      <c r="B63" s="49"/>
      <c r="C63" s="47" t="s">
        <v>23</v>
      </c>
      <c r="D63" s="15"/>
      <c r="E63" s="11"/>
      <c r="F63" s="22"/>
      <c r="G63" s="20">
        <f>G30+G45</f>
        <v>0</v>
      </c>
      <c r="I63" s="51"/>
      <c r="J63" s="50"/>
      <c r="K63" s="50"/>
      <c r="L63" s="50"/>
    </row>
    <row r="64" spans="1:12" s="18" customFormat="1" ht="16.5" thickTop="1" thickBot="1">
      <c r="A64" s="13"/>
      <c r="B64" s="49"/>
      <c r="C64" s="47" t="s">
        <v>24</v>
      </c>
      <c r="D64" s="15"/>
      <c r="E64" s="11"/>
      <c r="F64" s="22"/>
      <c r="G64" s="20">
        <f>G63</f>
        <v>0</v>
      </c>
      <c r="I64" s="51"/>
      <c r="J64" s="50"/>
      <c r="K64" s="50"/>
      <c r="L64" s="50"/>
    </row>
    <row r="65" spans="1:12" s="18" customFormat="1" ht="16.5" thickTop="1" thickBot="1">
      <c r="A65" s="13"/>
      <c r="B65" s="8" t="s">
        <v>31</v>
      </c>
      <c r="C65" s="30"/>
      <c r="D65" s="15"/>
      <c r="E65" s="11"/>
      <c r="F65" s="22"/>
      <c r="G65" s="25">
        <f>SUM(G67:G68)</f>
        <v>0</v>
      </c>
      <c r="I65" s="51"/>
      <c r="J65" s="50"/>
      <c r="K65" s="50"/>
      <c r="L65" s="50"/>
    </row>
    <row r="66" spans="1:12" s="18" customFormat="1" ht="61.5" thickTop="1" thickBot="1">
      <c r="A66" s="13"/>
      <c r="B66" s="90"/>
      <c r="C66" s="96" t="s">
        <v>143</v>
      </c>
      <c r="D66" s="90"/>
      <c r="E66" s="73"/>
      <c r="F66" s="74"/>
      <c r="G66" s="75"/>
      <c r="I66" s="51"/>
      <c r="J66" s="50"/>
      <c r="K66" s="50"/>
      <c r="L66" s="50"/>
    </row>
    <row r="67" spans="1:12" s="18" customFormat="1" ht="61.5" thickTop="1" thickBot="1">
      <c r="A67" s="13"/>
      <c r="B67" s="15">
        <v>6.1</v>
      </c>
      <c r="C67" s="30" t="s">
        <v>123</v>
      </c>
      <c r="D67" s="15" t="s">
        <v>17</v>
      </c>
      <c r="E67" s="11">
        <v>1</v>
      </c>
      <c r="F67" s="22"/>
      <c r="G67" s="20">
        <f>E67*F67</f>
        <v>0</v>
      </c>
      <c r="I67" s="51"/>
      <c r="J67" s="50"/>
      <c r="K67" s="50"/>
      <c r="L67" s="50"/>
    </row>
    <row r="68" spans="1:12" s="18" customFormat="1" ht="33.75" thickTop="1" thickBot="1">
      <c r="A68" s="13"/>
      <c r="B68" s="15">
        <v>6.2</v>
      </c>
      <c r="C68" s="32" t="s">
        <v>146</v>
      </c>
      <c r="D68" s="15" t="s">
        <v>17</v>
      </c>
      <c r="E68" s="11">
        <v>8</v>
      </c>
      <c r="F68" s="22"/>
      <c r="G68" s="20">
        <f>E68*F68</f>
        <v>0</v>
      </c>
      <c r="I68"/>
      <c r="J68" s="50"/>
      <c r="K68" s="50"/>
      <c r="L68" s="50"/>
    </row>
    <row r="69" spans="1:12" s="18" customFormat="1" ht="16.5" thickTop="1" thickBot="1">
      <c r="A69" s="13"/>
      <c r="B69" s="15">
        <v>6.3</v>
      </c>
      <c r="C69" s="32" t="s">
        <v>141</v>
      </c>
      <c r="D69" s="15" t="s">
        <v>17</v>
      </c>
      <c r="E69" s="11">
        <v>1</v>
      </c>
      <c r="F69" s="22"/>
      <c r="G69" s="20"/>
      <c r="I69"/>
      <c r="J69" s="50"/>
      <c r="K69" s="50"/>
      <c r="L69" s="50"/>
    </row>
    <row r="70" spans="1:12" ht="16.5" thickTop="1" thickBot="1">
      <c r="B70" s="33"/>
      <c r="C70" s="33" t="s">
        <v>246</v>
      </c>
      <c r="D70" s="33"/>
      <c r="E70" s="62"/>
      <c r="F70" s="62"/>
      <c r="G70" s="34">
        <f>G$9+G$14+G$22+G$30+G$45+G$65</f>
        <v>0</v>
      </c>
    </row>
    <row r="71" spans="1:12" ht="16.5" thickTop="1" thickBot="1">
      <c r="B71" s="33"/>
      <c r="C71" s="33" t="s">
        <v>247</v>
      </c>
      <c r="D71" s="33"/>
      <c r="E71" s="33"/>
      <c r="F71" s="33"/>
      <c r="G71" s="36">
        <f>G70*0.1</f>
        <v>0</v>
      </c>
    </row>
    <row r="72" spans="1:12" ht="16.5" thickTop="1" thickBot="1">
      <c r="B72" s="33"/>
      <c r="C72" s="33" t="s">
        <v>248</v>
      </c>
      <c r="D72" s="33"/>
      <c r="E72" s="33"/>
      <c r="F72" s="33"/>
      <c r="G72" s="36">
        <f>G71*0.16</f>
        <v>0</v>
      </c>
    </row>
    <row r="73" spans="1:12" ht="16.5" thickTop="1" thickBot="1">
      <c r="B73" s="33"/>
      <c r="C73" s="33" t="s">
        <v>249</v>
      </c>
      <c r="D73" s="33"/>
      <c r="E73" s="33"/>
      <c r="F73" s="33"/>
      <c r="G73" s="34">
        <f>G72+G71+G70</f>
        <v>0</v>
      </c>
    </row>
    <row r="74" spans="1:12" s="18" customFormat="1" ht="16.5" thickTop="1" thickBot="1">
      <c r="A74" s="13"/>
      <c r="B74" s="8" t="s">
        <v>255</v>
      </c>
      <c r="C74" s="9" t="s">
        <v>244</v>
      </c>
      <c r="D74" s="15"/>
      <c r="E74" s="11"/>
      <c r="F74" s="22"/>
      <c r="G74" s="25">
        <f>G81+SUM(G100:G103)+G105</f>
        <v>0</v>
      </c>
    </row>
    <row r="75" spans="1:12" s="18" customFormat="1" ht="31.5" customHeight="1" thickTop="1" thickBot="1">
      <c r="A75" s="13"/>
      <c r="B75" s="92"/>
      <c r="C75" s="226" t="s">
        <v>245</v>
      </c>
      <c r="D75" s="227"/>
      <c r="E75" s="227"/>
      <c r="F75" s="227"/>
      <c r="G75" s="228"/>
    </row>
    <row r="76" spans="1:12" s="18" customFormat="1" ht="16.5" thickTop="1" thickBot="1">
      <c r="A76" s="13"/>
      <c r="B76" s="15"/>
      <c r="C76" s="185" t="s">
        <v>195</v>
      </c>
      <c r="D76" s="63"/>
      <c r="E76" s="64"/>
      <c r="F76" s="64"/>
      <c r="G76" s="65"/>
    </row>
    <row r="77" spans="1:12" s="18" customFormat="1" ht="16.5" thickTop="1" thickBot="1">
      <c r="A77" s="13"/>
      <c r="B77" s="15"/>
      <c r="C77" s="185" t="s">
        <v>36</v>
      </c>
      <c r="D77" s="210"/>
      <c r="E77" s="211"/>
      <c r="F77" s="211"/>
      <c r="G77" s="212"/>
    </row>
    <row r="78" spans="1:12" s="18" customFormat="1" ht="16.5" thickTop="1" thickBot="1">
      <c r="A78" s="13"/>
      <c r="B78" s="15"/>
      <c r="C78" s="185" t="s">
        <v>43</v>
      </c>
      <c r="D78" s="52"/>
      <c r="E78" s="219" t="s">
        <v>44</v>
      </c>
      <c r="F78" s="223"/>
      <c r="G78" s="61"/>
    </row>
    <row r="79" spans="1:12" s="18" customFormat="1" ht="31.5" thickTop="1" thickBot="1">
      <c r="A79" s="13"/>
      <c r="B79" s="90"/>
      <c r="C79" s="184" t="s">
        <v>124</v>
      </c>
      <c r="D79" s="90"/>
      <c r="E79" s="80"/>
      <c r="F79" s="81"/>
      <c r="G79" s="75"/>
    </row>
    <row r="80" spans="1:12" s="18" customFormat="1" ht="16.5" thickTop="1" thickBot="1">
      <c r="A80" s="13"/>
      <c r="B80" s="15"/>
      <c r="C80" s="9" t="s">
        <v>47</v>
      </c>
      <c r="D80" s="15"/>
      <c r="E80" s="21"/>
      <c r="F80" s="22"/>
      <c r="G80" s="20"/>
    </row>
    <row r="81" spans="1:7" s="18" customFormat="1" ht="61.5" thickTop="1" thickBot="1">
      <c r="A81" s="13"/>
      <c r="B81" s="15">
        <v>7.1</v>
      </c>
      <c r="C81" s="28" t="s">
        <v>196</v>
      </c>
      <c r="D81" s="15"/>
      <c r="E81" s="11" t="s">
        <v>17</v>
      </c>
      <c r="F81" s="22">
        <v>1</v>
      </c>
      <c r="G81" s="20"/>
    </row>
    <row r="82" spans="1:7" s="18" customFormat="1" ht="16.5" thickTop="1" thickBot="1">
      <c r="A82" s="13"/>
      <c r="B82" s="15"/>
      <c r="C82" s="186" t="s">
        <v>40</v>
      </c>
      <c r="D82" s="15"/>
      <c r="E82" s="56"/>
      <c r="F82" s="57"/>
      <c r="G82" s="20"/>
    </row>
    <row r="83" spans="1:7" s="18" customFormat="1" ht="16.5" thickTop="1" thickBot="1">
      <c r="A83" s="13"/>
      <c r="B83" s="15"/>
      <c r="C83" s="187" t="s">
        <v>38</v>
      </c>
      <c r="D83" s="15" t="s">
        <v>67</v>
      </c>
      <c r="E83" s="120">
        <v>963</v>
      </c>
      <c r="F83" s="109"/>
      <c r="G83" s="20"/>
    </row>
    <row r="84" spans="1:7" s="18" customFormat="1" ht="16.5" thickTop="1" thickBot="1">
      <c r="A84" s="13"/>
      <c r="B84" s="15"/>
      <c r="C84" s="187" t="s">
        <v>69</v>
      </c>
      <c r="D84" s="15" t="s">
        <v>53</v>
      </c>
      <c r="E84" s="71">
        <v>5.0999999999999996</v>
      </c>
      <c r="F84" s="72"/>
      <c r="G84" s="20"/>
    </row>
    <row r="85" spans="1:7" s="18" customFormat="1" ht="16.5" thickTop="1" thickBot="1">
      <c r="A85" s="13"/>
      <c r="B85" s="15"/>
      <c r="C85" s="187" t="s">
        <v>70</v>
      </c>
      <c r="D85" s="15" t="s">
        <v>8</v>
      </c>
      <c r="E85" s="105">
        <v>48</v>
      </c>
      <c r="F85" s="108"/>
      <c r="G85" s="20"/>
    </row>
    <row r="86" spans="1:7" s="18" customFormat="1" ht="16.5" thickTop="1" thickBot="1">
      <c r="A86" s="13"/>
      <c r="B86" s="15"/>
      <c r="C86" s="187" t="s">
        <v>71</v>
      </c>
      <c r="D86" s="15" t="s">
        <v>68</v>
      </c>
      <c r="E86" s="219" t="s">
        <v>93</v>
      </c>
      <c r="F86" s="220"/>
      <c r="G86" s="20"/>
    </row>
    <row r="87" spans="1:7" ht="16.5" thickTop="1" thickBot="1">
      <c r="B87" s="15"/>
      <c r="C87" s="187" t="s">
        <v>72</v>
      </c>
      <c r="D87" s="15" t="s">
        <v>8</v>
      </c>
      <c r="E87" s="122">
        <v>32.479999999999997</v>
      </c>
      <c r="F87" s="110"/>
      <c r="G87" s="20"/>
    </row>
    <row r="88" spans="1:7" ht="16.5" thickTop="1" thickBot="1">
      <c r="B88" s="15"/>
      <c r="C88" s="187" t="s">
        <v>73</v>
      </c>
      <c r="D88" s="15" t="s">
        <v>67</v>
      </c>
      <c r="E88" s="85">
        <v>977</v>
      </c>
      <c r="F88" s="86"/>
      <c r="G88" s="20"/>
    </row>
    <row r="89" spans="1:7" ht="16.5" thickTop="1" thickBot="1">
      <c r="B89" s="15"/>
      <c r="C89" s="186" t="s">
        <v>41</v>
      </c>
      <c r="D89" s="15"/>
      <c r="E89" s="58"/>
      <c r="F89" s="59"/>
      <c r="G89" s="20"/>
    </row>
    <row r="90" spans="1:7" ht="16.5" thickTop="1" thickBot="1">
      <c r="A90" s="35"/>
      <c r="B90" s="15"/>
      <c r="C90" s="187" t="s">
        <v>42</v>
      </c>
      <c r="D90" s="19" t="s">
        <v>63</v>
      </c>
      <c r="E90" s="58"/>
      <c r="F90" s="59"/>
      <c r="G90" s="20"/>
    </row>
    <row r="91" spans="1:7" ht="16.5" thickTop="1" thickBot="1">
      <c r="B91" s="15"/>
      <c r="C91" s="185" t="s">
        <v>56</v>
      </c>
      <c r="D91" s="19" t="s">
        <v>53</v>
      </c>
      <c r="E91" s="58"/>
      <c r="F91" s="59"/>
      <c r="G91" s="20"/>
    </row>
    <row r="92" spans="1:7" ht="16.5" thickTop="1" thickBot="1">
      <c r="B92" s="15"/>
      <c r="C92" s="185" t="s">
        <v>57</v>
      </c>
      <c r="D92" s="19" t="s">
        <v>53</v>
      </c>
      <c r="E92" s="58"/>
      <c r="F92" s="59"/>
      <c r="G92" s="20"/>
    </row>
    <row r="93" spans="1:7" ht="16.5" thickTop="1" thickBot="1">
      <c r="B93" s="15"/>
      <c r="C93" s="185" t="s">
        <v>58</v>
      </c>
      <c r="D93" s="19" t="s">
        <v>53</v>
      </c>
      <c r="E93" s="58"/>
      <c r="F93" s="59"/>
      <c r="G93" s="20"/>
    </row>
    <row r="94" spans="1:7" ht="16.5" thickTop="1" thickBot="1">
      <c r="B94" s="15"/>
      <c r="C94" s="185" t="s">
        <v>59</v>
      </c>
      <c r="D94" s="19" t="s">
        <v>53</v>
      </c>
      <c r="E94" s="58"/>
      <c r="F94" s="59"/>
      <c r="G94" s="20"/>
    </row>
    <row r="95" spans="1:7" ht="16.5" thickTop="1" thickBot="1">
      <c r="B95" s="15"/>
      <c r="C95" s="185" t="s">
        <v>60</v>
      </c>
      <c r="D95" s="19" t="s">
        <v>54</v>
      </c>
      <c r="E95" s="58"/>
      <c r="F95" s="59"/>
      <c r="G95" s="20"/>
    </row>
    <row r="96" spans="1:7" ht="16.5" thickTop="1" thickBot="1">
      <c r="B96" s="15"/>
      <c r="C96" s="185" t="s">
        <v>61</v>
      </c>
      <c r="D96" s="19" t="s">
        <v>55</v>
      </c>
      <c r="E96" s="58"/>
      <c r="F96" s="59"/>
      <c r="G96" s="20"/>
    </row>
    <row r="97" spans="1:7" ht="16.5" thickTop="1" thickBot="1">
      <c r="B97" s="15"/>
      <c r="C97" s="185" t="s">
        <v>62</v>
      </c>
      <c r="D97" s="19" t="s">
        <v>55</v>
      </c>
      <c r="E97" s="58"/>
      <c r="F97" s="59"/>
      <c r="G97" s="20"/>
    </row>
    <row r="98" spans="1:7" ht="16.5" thickTop="1" thickBot="1">
      <c r="B98" s="15"/>
      <c r="C98" s="185" t="s">
        <v>45</v>
      </c>
      <c r="D98" s="19" t="s">
        <v>17</v>
      </c>
      <c r="E98" s="58"/>
      <c r="F98" s="59"/>
      <c r="G98" s="20"/>
    </row>
    <row r="99" spans="1:7" ht="16.5" thickTop="1" thickBot="1">
      <c r="B99" s="90">
        <v>7.2</v>
      </c>
      <c r="C99" s="197" t="s">
        <v>264</v>
      </c>
      <c r="D99" s="91"/>
      <c r="E99" s="73"/>
      <c r="F99" s="74"/>
      <c r="G99" s="75"/>
    </row>
    <row r="100" spans="1:7" ht="31.5" thickTop="1" thickBot="1">
      <c r="B100" s="15" t="s">
        <v>235</v>
      </c>
      <c r="C100" s="188" t="s">
        <v>238</v>
      </c>
      <c r="D100" s="19" t="s">
        <v>17</v>
      </c>
      <c r="E100" s="11">
        <v>1</v>
      </c>
      <c r="F100" s="22"/>
      <c r="G100" s="20">
        <f>E100*F100</f>
        <v>0</v>
      </c>
    </row>
    <row r="101" spans="1:7" s="18" customFormat="1" ht="31.5" thickTop="1" thickBot="1">
      <c r="A101" s="13"/>
      <c r="B101" s="15" t="s">
        <v>236</v>
      </c>
      <c r="C101" s="19" t="s">
        <v>207</v>
      </c>
      <c r="D101" s="15" t="s">
        <v>7</v>
      </c>
      <c r="E101" s="11">
        <v>1</v>
      </c>
      <c r="F101" s="22"/>
      <c r="G101" s="20">
        <f t="shared" ref="G101:G102" si="3">E101*F101</f>
        <v>0</v>
      </c>
    </row>
    <row r="102" spans="1:7" s="18" customFormat="1" ht="31.5" thickTop="1" thickBot="1">
      <c r="A102" s="13"/>
      <c r="B102" s="15" t="s">
        <v>237</v>
      </c>
      <c r="C102" s="19" t="s">
        <v>209</v>
      </c>
      <c r="D102" s="15" t="s">
        <v>7</v>
      </c>
      <c r="E102" s="11">
        <v>1</v>
      </c>
      <c r="F102" s="22"/>
      <c r="G102" s="20">
        <f t="shared" si="3"/>
        <v>0</v>
      </c>
    </row>
    <row r="103" spans="1:7" s="18" customFormat="1" ht="16.5" thickTop="1" thickBot="1">
      <c r="A103" s="13"/>
      <c r="B103" s="15" t="s">
        <v>271</v>
      </c>
      <c r="C103" s="19" t="s">
        <v>208</v>
      </c>
      <c r="D103" s="15" t="s">
        <v>7</v>
      </c>
      <c r="E103" s="11">
        <v>1</v>
      </c>
      <c r="F103" s="22"/>
      <c r="G103" s="20">
        <f t="shared" ref="G103" si="4">E103*F103</f>
        <v>0</v>
      </c>
    </row>
    <row r="104" spans="1:7" ht="16.5" thickTop="1" thickBot="1">
      <c r="B104" s="15"/>
      <c r="C104" s="189" t="s">
        <v>39</v>
      </c>
      <c r="D104" s="19"/>
      <c r="E104" s="21"/>
      <c r="F104" s="22"/>
      <c r="G104" s="20"/>
    </row>
    <row r="105" spans="1:7" ht="46.5" thickTop="1" thickBot="1">
      <c r="B105" s="15">
        <v>7.3</v>
      </c>
      <c r="C105" s="190" t="s">
        <v>197</v>
      </c>
      <c r="D105" s="19" t="s">
        <v>17</v>
      </c>
      <c r="E105" s="11">
        <v>1</v>
      </c>
      <c r="F105" s="22"/>
      <c r="G105" s="20">
        <f>F105</f>
        <v>0</v>
      </c>
    </row>
    <row r="106" spans="1:7" ht="16.5" thickTop="1" thickBot="1">
      <c r="B106" s="15"/>
      <c r="C106" s="191" t="s">
        <v>41</v>
      </c>
      <c r="D106" s="19"/>
      <c r="E106" s="21"/>
      <c r="F106" s="22"/>
      <c r="G106" s="20"/>
    </row>
    <row r="107" spans="1:7" ht="16.5" thickTop="1" thickBot="1">
      <c r="B107" s="15"/>
      <c r="C107" s="187" t="s">
        <v>46</v>
      </c>
      <c r="D107" s="19"/>
      <c r="E107" s="224"/>
      <c r="F107" s="225"/>
      <c r="G107" s="20"/>
    </row>
    <row r="108" spans="1:7" ht="16.5" thickTop="1" thickBot="1">
      <c r="B108" s="15"/>
      <c r="C108" s="187" t="s">
        <v>49</v>
      </c>
      <c r="D108" s="19" t="s">
        <v>52</v>
      </c>
      <c r="E108" s="217"/>
      <c r="F108" s="218"/>
      <c r="G108" s="20"/>
    </row>
    <row r="109" spans="1:7" ht="16.5" thickTop="1" thickBot="1">
      <c r="B109" s="15"/>
      <c r="C109" s="187" t="s">
        <v>51</v>
      </c>
      <c r="D109" s="19" t="s">
        <v>75</v>
      </c>
      <c r="E109" s="217"/>
      <c r="F109" s="218"/>
      <c r="G109" s="20"/>
    </row>
    <row r="110" spans="1:7" ht="16.5" thickTop="1" thickBot="1">
      <c r="B110" s="15"/>
      <c r="C110" s="187" t="s">
        <v>65</v>
      </c>
      <c r="D110" s="19" t="s">
        <v>64</v>
      </c>
      <c r="E110" s="217"/>
      <c r="F110" s="218"/>
      <c r="G110" s="20"/>
    </row>
    <row r="111" spans="1:7" ht="16.5" thickTop="1" thickBot="1">
      <c r="B111" s="15"/>
      <c r="C111" s="185" t="s">
        <v>66</v>
      </c>
      <c r="D111" s="19"/>
      <c r="E111" s="217"/>
      <c r="F111" s="218"/>
      <c r="G111" s="20"/>
    </row>
    <row r="112" spans="1:7" ht="16.5" thickTop="1" thickBot="1">
      <c r="B112" s="15">
        <v>7.4</v>
      </c>
      <c r="C112" s="188" t="s">
        <v>262</v>
      </c>
      <c r="D112" s="19"/>
      <c r="E112" s="67"/>
      <c r="F112" s="68"/>
      <c r="G112" s="60"/>
    </row>
    <row r="113" spans="1:7" ht="16.5" thickTop="1" thickBot="1">
      <c r="B113" s="15"/>
      <c r="C113" s="188"/>
      <c r="D113" s="19"/>
      <c r="E113" s="67"/>
      <c r="F113" s="68"/>
      <c r="G113" s="60"/>
    </row>
    <row r="114" spans="1:7" ht="16.5" thickTop="1" thickBot="1">
      <c r="B114" s="33"/>
      <c r="C114" s="33" t="s">
        <v>250</v>
      </c>
      <c r="D114" s="33"/>
      <c r="E114" s="62"/>
      <c r="F114" s="62"/>
      <c r="G114" s="34">
        <f>G74</f>
        <v>0</v>
      </c>
    </row>
    <row r="115" spans="1:7" ht="16.5" thickTop="1" thickBot="1">
      <c r="B115" s="33"/>
      <c r="C115" s="33" t="s">
        <v>251</v>
      </c>
      <c r="D115" s="33"/>
      <c r="E115" s="33"/>
      <c r="F115" s="33"/>
      <c r="G115" s="36">
        <f>G114*0.1</f>
        <v>0</v>
      </c>
    </row>
    <row r="116" spans="1:7" ht="16.5" thickTop="1" thickBot="1">
      <c r="B116" s="33"/>
      <c r="C116" s="33" t="s">
        <v>252</v>
      </c>
      <c r="D116" s="33"/>
      <c r="E116" s="33"/>
      <c r="F116" s="33"/>
      <c r="G116" s="36">
        <f>G115*0.16</f>
        <v>0</v>
      </c>
    </row>
    <row r="117" spans="1:7" ht="16.5" thickTop="1" thickBot="1">
      <c r="B117" s="33"/>
      <c r="C117" s="33" t="s">
        <v>253</v>
      </c>
      <c r="D117" s="33"/>
      <c r="E117" s="33"/>
      <c r="F117" s="33"/>
      <c r="G117" s="34">
        <f>G116+G115+G114</f>
        <v>0</v>
      </c>
    </row>
    <row r="118" spans="1:7" s="18" customFormat="1" ht="16.5" thickTop="1" thickBot="1">
      <c r="A118" s="13"/>
      <c r="B118" s="8" t="s">
        <v>254</v>
      </c>
      <c r="C118" s="9" t="s">
        <v>256</v>
      </c>
      <c r="D118" s="15"/>
      <c r="E118" s="11"/>
      <c r="F118" s="22"/>
      <c r="G118" s="25">
        <f>G125+G145+SUM(G154:G155)</f>
        <v>0</v>
      </c>
    </row>
    <row r="119" spans="1:7" s="18" customFormat="1" ht="31.5" customHeight="1" thickTop="1" thickBot="1">
      <c r="A119" s="13"/>
      <c r="B119" s="92"/>
      <c r="C119" s="226" t="s">
        <v>245</v>
      </c>
      <c r="D119" s="227"/>
      <c r="E119" s="227"/>
      <c r="F119" s="227"/>
      <c r="G119" s="228"/>
    </row>
    <row r="120" spans="1:7" s="18" customFormat="1" ht="16.5" thickTop="1" thickBot="1">
      <c r="A120" s="13"/>
      <c r="B120" s="15"/>
      <c r="C120" s="185" t="s">
        <v>195</v>
      </c>
      <c r="D120" s="63"/>
      <c r="E120" s="64"/>
      <c r="F120" s="64"/>
      <c r="G120" s="65"/>
    </row>
    <row r="121" spans="1:7" s="18" customFormat="1" ht="16.5" thickTop="1" thickBot="1">
      <c r="A121" s="13"/>
      <c r="B121" s="15"/>
      <c r="C121" s="185" t="s">
        <v>36</v>
      </c>
      <c r="D121" s="210"/>
      <c r="E121" s="211"/>
      <c r="F121" s="211"/>
      <c r="G121" s="212"/>
    </row>
    <row r="122" spans="1:7" s="18" customFormat="1" ht="16.5" thickTop="1" thickBot="1">
      <c r="A122" s="13"/>
      <c r="B122" s="15"/>
      <c r="C122" s="185" t="s">
        <v>43</v>
      </c>
      <c r="D122" s="52"/>
      <c r="E122" s="219" t="s">
        <v>44</v>
      </c>
      <c r="F122" s="223"/>
      <c r="G122" s="61"/>
    </row>
    <row r="123" spans="1:7" s="18" customFormat="1" ht="31.5" thickTop="1" thickBot="1">
      <c r="A123" s="13"/>
      <c r="B123" s="90"/>
      <c r="C123" s="184" t="s">
        <v>124</v>
      </c>
      <c r="D123" s="90"/>
      <c r="E123" s="80"/>
      <c r="F123" s="81"/>
      <c r="G123" s="75"/>
    </row>
    <row r="124" spans="1:7" s="18" customFormat="1" ht="16.5" thickTop="1" thickBot="1">
      <c r="A124" s="13"/>
      <c r="B124" s="15"/>
      <c r="C124" s="9" t="s">
        <v>47</v>
      </c>
      <c r="D124" s="15"/>
      <c r="E124" s="21"/>
      <c r="F124" s="22"/>
      <c r="G124" s="20"/>
    </row>
    <row r="125" spans="1:7" s="18" customFormat="1" ht="61.5" thickTop="1" thickBot="1">
      <c r="A125" s="13"/>
      <c r="B125" s="15">
        <v>7.1</v>
      </c>
      <c r="C125" s="28" t="s">
        <v>196</v>
      </c>
      <c r="D125" s="15"/>
      <c r="E125" s="11" t="s">
        <v>17</v>
      </c>
      <c r="F125" s="22">
        <v>1</v>
      </c>
      <c r="G125" s="20"/>
    </row>
    <row r="126" spans="1:7" s="18" customFormat="1" ht="16.5" thickTop="1" thickBot="1">
      <c r="A126" s="13"/>
      <c r="B126" s="15"/>
      <c r="C126" s="186" t="s">
        <v>40</v>
      </c>
      <c r="D126" s="15"/>
      <c r="E126" s="56"/>
      <c r="F126" s="57"/>
      <c r="G126" s="20"/>
    </row>
    <row r="127" spans="1:7" s="18" customFormat="1" ht="16.5" thickTop="1" thickBot="1">
      <c r="A127" s="13"/>
      <c r="B127" s="15"/>
      <c r="C127" s="187" t="s">
        <v>38</v>
      </c>
      <c r="D127" s="15" t="s">
        <v>67</v>
      </c>
      <c r="E127" s="120">
        <v>963</v>
      </c>
      <c r="F127" s="109"/>
      <c r="G127" s="20"/>
    </row>
    <row r="128" spans="1:7" s="18" customFormat="1" ht="16.5" thickTop="1" thickBot="1">
      <c r="A128" s="13"/>
      <c r="B128" s="15"/>
      <c r="C128" s="187" t="s">
        <v>69</v>
      </c>
      <c r="D128" s="15" t="s">
        <v>53</v>
      </c>
      <c r="E128" s="71">
        <v>5.0999999999999996</v>
      </c>
      <c r="F128" s="72"/>
      <c r="G128" s="20"/>
    </row>
    <row r="129" spans="1:7" s="18" customFormat="1" ht="16.5" thickTop="1" thickBot="1">
      <c r="A129" s="13"/>
      <c r="B129" s="15"/>
      <c r="C129" s="187" t="s">
        <v>70</v>
      </c>
      <c r="D129" s="15" t="s">
        <v>8</v>
      </c>
      <c r="E129" s="105">
        <v>48</v>
      </c>
      <c r="F129" s="108"/>
      <c r="G129" s="20"/>
    </row>
    <row r="130" spans="1:7" s="18" customFormat="1" ht="16.5" thickTop="1" thickBot="1">
      <c r="A130" s="13"/>
      <c r="B130" s="15"/>
      <c r="C130" s="187" t="s">
        <v>71</v>
      </c>
      <c r="D130" s="15" t="s">
        <v>68</v>
      </c>
      <c r="E130" s="219" t="s">
        <v>93</v>
      </c>
      <c r="F130" s="220"/>
      <c r="G130" s="20"/>
    </row>
    <row r="131" spans="1:7" ht="16.5" thickTop="1" thickBot="1">
      <c r="B131" s="15"/>
      <c r="C131" s="187" t="s">
        <v>72</v>
      </c>
      <c r="D131" s="15" t="s">
        <v>8</v>
      </c>
      <c r="E131" s="122">
        <v>32.479999999999997</v>
      </c>
      <c r="F131" s="110"/>
      <c r="G131" s="20"/>
    </row>
    <row r="132" spans="1:7" ht="16.5" thickTop="1" thickBot="1">
      <c r="B132" s="15"/>
      <c r="C132" s="187" t="s">
        <v>73</v>
      </c>
      <c r="D132" s="15" t="s">
        <v>67</v>
      </c>
      <c r="E132" s="195">
        <v>977</v>
      </c>
      <c r="F132" s="196"/>
      <c r="G132" s="20"/>
    </row>
    <row r="133" spans="1:7" ht="16.5" thickTop="1" thickBot="1">
      <c r="B133" s="15"/>
      <c r="C133" s="186" t="s">
        <v>41</v>
      </c>
      <c r="D133" s="15"/>
      <c r="E133" s="58"/>
      <c r="F133" s="59"/>
      <c r="G133" s="20"/>
    </row>
    <row r="134" spans="1:7" ht="16.5" thickTop="1" thickBot="1">
      <c r="A134" s="35"/>
      <c r="B134" s="15"/>
      <c r="C134" s="187" t="s">
        <v>42</v>
      </c>
      <c r="D134" s="19" t="s">
        <v>63</v>
      </c>
      <c r="E134" s="58"/>
      <c r="F134" s="59"/>
      <c r="G134" s="20"/>
    </row>
    <row r="135" spans="1:7" ht="16.5" thickTop="1" thickBot="1">
      <c r="B135" s="15"/>
      <c r="C135" s="185" t="s">
        <v>56</v>
      </c>
      <c r="D135" s="19" t="s">
        <v>53</v>
      </c>
      <c r="E135" s="58"/>
      <c r="F135" s="59"/>
      <c r="G135" s="20"/>
    </row>
    <row r="136" spans="1:7" ht="16.5" thickTop="1" thickBot="1">
      <c r="B136" s="15"/>
      <c r="C136" s="185" t="s">
        <v>57</v>
      </c>
      <c r="D136" s="19" t="s">
        <v>53</v>
      </c>
      <c r="E136" s="58"/>
      <c r="F136" s="59"/>
      <c r="G136" s="20"/>
    </row>
    <row r="137" spans="1:7" ht="16.5" thickTop="1" thickBot="1">
      <c r="B137" s="15"/>
      <c r="C137" s="185" t="s">
        <v>58</v>
      </c>
      <c r="D137" s="19" t="s">
        <v>53</v>
      </c>
      <c r="E137" s="58"/>
      <c r="F137" s="59"/>
      <c r="G137" s="20"/>
    </row>
    <row r="138" spans="1:7" ht="16.5" thickTop="1" thickBot="1">
      <c r="B138" s="15"/>
      <c r="C138" s="185" t="s">
        <v>59</v>
      </c>
      <c r="D138" s="19" t="s">
        <v>53</v>
      </c>
      <c r="E138" s="58"/>
      <c r="F138" s="59"/>
      <c r="G138" s="20"/>
    </row>
    <row r="139" spans="1:7" ht="16.5" thickTop="1" thickBot="1">
      <c r="B139" s="15"/>
      <c r="C139" s="185" t="s">
        <v>60</v>
      </c>
      <c r="D139" s="19" t="s">
        <v>54</v>
      </c>
      <c r="E139" s="58"/>
      <c r="F139" s="59"/>
      <c r="G139" s="20"/>
    </row>
    <row r="140" spans="1:7" ht="16.5" thickTop="1" thickBot="1">
      <c r="B140" s="15"/>
      <c r="C140" s="185" t="s">
        <v>61</v>
      </c>
      <c r="D140" s="19" t="s">
        <v>55</v>
      </c>
      <c r="E140" s="58"/>
      <c r="F140" s="59"/>
      <c r="G140" s="20"/>
    </row>
    <row r="141" spans="1:7" ht="16.5" thickTop="1" thickBot="1">
      <c r="B141" s="15"/>
      <c r="C141" s="185" t="s">
        <v>62</v>
      </c>
      <c r="D141" s="19" t="s">
        <v>55</v>
      </c>
      <c r="E141" s="58"/>
      <c r="F141" s="59"/>
      <c r="G141" s="20"/>
    </row>
    <row r="142" spans="1:7" ht="16.5" thickTop="1" thickBot="1">
      <c r="B142" s="15"/>
      <c r="C142" s="185" t="s">
        <v>45</v>
      </c>
      <c r="D142" s="19" t="s">
        <v>17</v>
      </c>
      <c r="E142" s="58"/>
      <c r="F142" s="59"/>
      <c r="G142" s="20"/>
    </row>
    <row r="143" spans="1:7" ht="16.5" thickTop="1" thickBot="1">
      <c r="B143" s="90">
        <v>7.2</v>
      </c>
      <c r="C143" s="197" t="s">
        <v>264</v>
      </c>
      <c r="D143" s="91"/>
      <c r="E143" s="73"/>
      <c r="F143" s="74"/>
      <c r="G143" s="75"/>
    </row>
    <row r="144" spans="1:7" ht="16.5" thickTop="1" thickBot="1">
      <c r="B144" s="15"/>
      <c r="C144" s="189" t="s">
        <v>39</v>
      </c>
      <c r="D144" s="19"/>
      <c r="E144" s="21"/>
      <c r="F144" s="22"/>
      <c r="G144" s="20"/>
    </row>
    <row r="145" spans="2:7" ht="46.5" thickTop="1" thickBot="1">
      <c r="B145" s="15">
        <v>7.3</v>
      </c>
      <c r="C145" s="190" t="s">
        <v>197</v>
      </c>
      <c r="D145" s="19" t="s">
        <v>17</v>
      </c>
      <c r="E145" s="11">
        <v>1</v>
      </c>
      <c r="F145" s="22"/>
      <c r="G145" s="20">
        <f>F145</f>
        <v>0</v>
      </c>
    </row>
    <row r="146" spans="2:7" ht="16.5" thickTop="1" thickBot="1">
      <c r="B146" s="15"/>
      <c r="C146" s="191" t="s">
        <v>41</v>
      </c>
      <c r="D146" s="19"/>
      <c r="E146" s="21"/>
      <c r="F146" s="22"/>
      <c r="G146" s="20"/>
    </row>
    <row r="147" spans="2:7" ht="16.5" thickTop="1" thickBot="1">
      <c r="B147" s="15"/>
      <c r="C147" s="187" t="s">
        <v>46</v>
      </c>
      <c r="D147" s="19"/>
      <c r="E147" s="224"/>
      <c r="F147" s="225"/>
      <c r="G147" s="20"/>
    </row>
    <row r="148" spans="2:7" ht="16.5" thickTop="1" thickBot="1">
      <c r="B148" s="15"/>
      <c r="C148" s="187" t="s">
        <v>49</v>
      </c>
      <c r="D148" s="19" t="s">
        <v>52</v>
      </c>
      <c r="E148" s="217"/>
      <c r="F148" s="218"/>
      <c r="G148" s="20"/>
    </row>
    <row r="149" spans="2:7" ht="16.5" thickTop="1" thickBot="1">
      <c r="B149" s="15"/>
      <c r="C149" s="187" t="s">
        <v>51</v>
      </c>
      <c r="D149" s="19" t="s">
        <v>75</v>
      </c>
      <c r="E149" s="217"/>
      <c r="F149" s="218"/>
      <c r="G149" s="20"/>
    </row>
    <row r="150" spans="2:7" ht="16.5" thickTop="1" thickBot="1">
      <c r="B150" s="15"/>
      <c r="C150" s="187" t="s">
        <v>65</v>
      </c>
      <c r="D150" s="19" t="s">
        <v>64</v>
      </c>
      <c r="E150" s="217"/>
      <c r="F150" s="218"/>
      <c r="G150" s="20"/>
    </row>
    <row r="151" spans="2:7" ht="16.5" thickTop="1" thickBot="1">
      <c r="B151" s="15"/>
      <c r="C151" s="185" t="s">
        <v>66</v>
      </c>
      <c r="D151" s="19"/>
      <c r="E151" s="217"/>
      <c r="F151" s="218"/>
      <c r="G151" s="20"/>
    </row>
    <row r="152" spans="2:7" ht="16.5" thickTop="1" thickBot="1">
      <c r="B152" s="15"/>
      <c r="C152" s="191" t="s">
        <v>76</v>
      </c>
      <c r="D152" s="19"/>
      <c r="E152" s="67"/>
      <c r="F152" s="68"/>
      <c r="G152" s="60"/>
    </row>
    <row r="153" spans="2:7" ht="31.5" thickTop="1" thickBot="1">
      <c r="B153" s="90">
        <v>7.4</v>
      </c>
      <c r="C153" s="197" t="s">
        <v>239</v>
      </c>
      <c r="D153" s="91"/>
      <c r="E153" s="198">
        <v>0</v>
      </c>
      <c r="F153" s="74"/>
      <c r="G153" s="75"/>
    </row>
    <row r="154" spans="2:7" ht="31.5" thickTop="1" thickBot="1">
      <c r="B154" s="15" t="s">
        <v>78</v>
      </c>
      <c r="C154" s="188" t="s">
        <v>240</v>
      </c>
      <c r="D154" s="19" t="s">
        <v>17</v>
      </c>
      <c r="E154" s="11">
        <v>1</v>
      </c>
      <c r="F154" s="22"/>
      <c r="G154" s="20">
        <f>E154*F154</f>
        <v>0</v>
      </c>
    </row>
    <row r="155" spans="2:7" ht="46.5" thickTop="1" thickBot="1">
      <c r="B155" s="15" t="s">
        <v>79</v>
      </c>
      <c r="C155" s="188" t="s">
        <v>241</v>
      </c>
      <c r="D155" s="19" t="s">
        <v>8</v>
      </c>
      <c r="E155" s="11">
        <v>205</v>
      </c>
      <c r="F155" s="22"/>
      <c r="G155" s="20">
        <f>E155*F155</f>
        <v>0</v>
      </c>
    </row>
    <row r="156" spans="2:7" ht="16.5" thickTop="1" thickBot="1">
      <c r="B156" s="33"/>
      <c r="C156" s="33" t="s">
        <v>258</v>
      </c>
      <c r="D156" s="33"/>
      <c r="E156" s="62"/>
      <c r="F156" s="62"/>
      <c r="G156" s="34">
        <f>G118</f>
        <v>0</v>
      </c>
    </row>
    <row r="157" spans="2:7" ht="16.5" thickTop="1" thickBot="1">
      <c r="B157" s="33"/>
      <c r="C157" s="33" t="s">
        <v>259</v>
      </c>
      <c r="D157" s="33"/>
      <c r="E157" s="33"/>
      <c r="F157" s="33"/>
      <c r="G157" s="36">
        <f>G156*0.1</f>
        <v>0</v>
      </c>
    </row>
    <row r="158" spans="2:7" ht="16.5" thickTop="1" thickBot="1">
      <c r="B158" s="33"/>
      <c r="C158" s="33" t="s">
        <v>260</v>
      </c>
      <c r="D158" s="33"/>
      <c r="E158" s="33"/>
      <c r="F158" s="33"/>
      <c r="G158" s="36">
        <f>G157*0.16</f>
        <v>0</v>
      </c>
    </row>
    <row r="159" spans="2:7" ht="16.5" thickTop="1" thickBot="1">
      <c r="B159" s="33"/>
      <c r="C159" s="33" t="s">
        <v>261</v>
      </c>
      <c r="D159" s="33"/>
      <c r="E159" s="33"/>
      <c r="F159" s="33"/>
      <c r="G159" s="34">
        <f>G158+G157+G156</f>
        <v>0</v>
      </c>
    </row>
    <row r="160" spans="2:7" ht="15.75" thickTop="1"/>
  </sheetData>
  <mergeCells count="24">
    <mergeCell ref="E149:F149"/>
    <mergeCell ref="E150:F150"/>
    <mergeCell ref="E151:F151"/>
    <mergeCell ref="C75:G75"/>
    <mergeCell ref="C119:G119"/>
    <mergeCell ref="D121:G121"/>
    <mergeCell ref="E122:F122"/>
    <mergeCell ref="E130:F130"/>
    <mergeCell ref="E147:F147"/>
    <mergeCell ref="E148:F148"/>
    <mergeCell ref="E111:F111"/>
    <mergeCell ref="D77:G77"/>
    <mergeCell ref="E78:F78"/>
    <mergeCell ref="E86:F86"/>
    <mergeCell ref="E107:F107"/>
    <mergeCell ref="E108:F108"/>
    <mergeCell ref="E109:F109"/>
    <mergeCell ref="E110:F110"/>
    <mergeCell ref="D34:G34"/>
    <mergeCell ref="B2:G2"/>
    <mergeCell ref="B3:G3"/>
    <mergeCell ref="B5:G5"/>
    <mergeCell ref="D32:G32"/>
    <mergeCell ref="D33:G33"/>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8" max="16383" man="1"/>
    <brk id="73" max="16383" man="1"/>
    <brk id="117" max="16383"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7" tint="0.79998168889431442"/>
    <pageSetUpPr fitToPage="1"/>
  </sheetPr>
  <dimension ref="A2:L123"/>
  <sheetViews>
    <sheetView view="pageBreakPreview" zoomScale="90" zoomScaleNormal="100" zoomScaleSheetLayoutView="90" workbookViewId="0">
      <selection activeCell="C40" sqref="C40"/>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284</v>
      </c>
      <c r="C5" s="213"/>
      <c r="D5" s="213"/>
      <c r="E5" s="213"/>
      <c r="F5" s="213"/>
      <c r="G5" s="213"/>
    </row>
    <row r="6" spans="1:7" ht="16.5" thickTop="1" thickBot="1">
      <c r="B6" s="5" t="s">
        <v>285</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4</v>
      </c>
      <c r="F15" s="16"/>
      <c r="G15" s="20">
        <f t="shared" ref="G15:G21" si="0">E15*F15</f>
        <v>0</v>
      </c>
    </row>
    <row r="16" spans="1:7" s="18" customFormat="1" ht="31.5" thickTop="1" thickBot="1">
      <c r="A16" s="13"/>
      <c r="B16" s="15">
        <v>2.2000000000000002</v>
      </c>
      <c r="C16" s="19" t="s">
        <v>227</v>
      </c>
      <c r="D16" s="15" t="s">
        <v>8</v>
      </c>
      <c r="E16" s="11">
        <v>170.1</v>
      </c>
      <c r="F16" s="16"/>
      <c r="G16" s="20">
        <f t="shared" si="0"/>
        <v>0</v>
      </c>
    </row>
    <row r="17" spans="1:7" s="18" customFormat="1" ht="31.5" thickTop="1" thickBot="1">
      <c r="A17" s="13"/>
      <c r="B17" s="15">
        <v>2.2999999999999998</v>
      </c>
      <c r="C17" s="19" t="s">
        <v>226</v>
      </c>
      <c r="D17" s="15" t="s">
        <v>8</v>
      </c>
      <c r="E17" s="11">
        <v>18.900000000000002</v>
      </c>
      <c r="F17" s="16"/>
      <c r="G17" s="20">
        <f t="shared" si="0"/>
        <v>0</v>
      </c>
    </row>
    <row r="18" spans="1:7" s="18" customFormat="1" ht="31.5" thickTop="1" thickBot="1">
      <c r="A18" s="13"/>
      <c r="B18" s="15">
        <v>2.4</v>
      </c>
      <c r="C18" s="19" t="s">
        <v>117</v>
      </c>
      <c r="D18" s="15" t="s">
        <v>18</v>
      </c>
      <c r="E18" s="11">
        <v>1.7010000000000003</v>
      </c>
      <c r="F18" s="16"/>
      <c r="G18" s="20">
        <f t="shared" si="0"/>
        <v>0</v>
      </c>
    </row>
    <row r="19" spans="1:7" s="18" customFormat="1" ht="31.5" thickTop="1" thickBot="1">
      <c r="A19" s="13"/>
      <c r="B19" s="15">
        <v>2.5</v>
      </c>
      <c r="C19" s="19" t="s">
        <v>118</v>
      </c>
      <c r="D19" s="15" t="s">
        <v>18</v>
      </c>
      <c r="E19" s="11">
        <v>1.7010000000000003</v>
      </c>
      <c r="F19" s="16"/>
      <c r="G19" s="20">
        <f t="shared" si="0"/>
        <v>0</v>
      </c>
    </row>
    <row r="20" spans="1:7" s="18" customFormat="1" ht="46.5" thickTop="1" thickBot="1">
      <c r="A20" s="13"/>
      <c r="B20" s="15">
        <v>2.6</v>
      </c>
      <c r="C20" s="19" t="s">
        <v>224</v>
      </c>
      <c r="D20" s="15" t="s">
        <v>8</v>
      </c>
      <c r="E20" s="11">
        <v>170.1</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SUM(G23:G29)</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28</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229</v>
      </c>
      <c r="D26" s="15" t="s">
        <v>30</v>
      </c>
      <c r="E26" s="11">
        <v>1</v>
      </c>
      <c r="F26" s="22"/>
      <c r="G26" s="20">
        <f>E26*F26</f>
        <v>0</v>
      </c>
    </row>
    <row r="27" spans="1:7" s="18" customFormat="1" ht="31.5" thickTop="1" thickBot="1">
      <c r="A27" s="13"/>
      <c r="B27" s="15">
        <v>3.4</v>
      </c>
      <c r="C27" s="19" t="s">
        <v>207</v>
      </c>
      <c r="D27" s="15" t="s">
        <v>7</v>
      </c>
      <c r="E27" s="11">
        <v>1</v>
      </c>
      <c r="F27" s="22"/>
      <c r="G27" s="20">
        <f t="shared" ref="G27:G29" si="1">E27*F27</f>
        <v>0</v>
      </c>
    </row>
    <row r="28" spans="1:7" s="18" customFormat="1" ht="31.5" thickTop="1" thickBot="1">
      <c r="A28" s="13"/>
      <c r="B28" s="15">
        <v>3.5</v>
      </c>
      <c r="C28" s="19" t="s">
        <v>268</v>
      </c>
      <c r="D28" s="15" t="s">
        <v>7</v>
      </c>
      <c r="E28" s="11">
        <v>1</v>
      </c>
      <c r="F28" s="22"/>
      <c r="G28" s="20">
        <f t="shared" si="1"/>
        <v>0</v>
      </c>
    </row>
    <row r="29" spans="1:7" s="18" customFormat="1" ht="16.5" thickTop="1" thickBot="1">
      <c r="A29" s="13"/>
      <c r="B29" s="15">
        <v>3.6</v>
      </c>
      <c r="C29" s="19" t="s">
        <v>208</v>
      </c>
      <c r="D29" s="15" t="s">
        <v>7</v>
      </c>
      <c r="E29" s="11">
        <v>1</v>
      </c>
      <c r="F29" s="22"/>
      <c r="G29" s="20">
        <f t="shared" si="1"/>
        <v>0</v>
      </c>
    </row>
    <row r="30" spans="1:7" s="18" customFormat="1" ht="16.5" thickTop="1" thickBot="1">
      <c r="A30" s="13"/>
      <c r="B30" s="15"/>
      <c r="C30" s="19"/>
      <c r="D30" s="15"/>
      <c r="E30" s="11"/>
      <c r="F30" s="22"/>
      <c r="G30" s="20"/>
    </row>
    <row r="31" spans="1:7" s="18" customFormat="1" ht="16.5" thickTop="1" thickBot="1">
      <c r="A31" s="13"/>
      <c r="B31" s="15"/>
      <c r="C31" s="47" t="s">
        <v>23</v>
      </c>
      <c r="D31" s="15"/>
      <c r="E31" s="24"/>
      <c r="F31" s="22"/>
      <c r="G31" s="48">
        <f>G9+G14+G22</f>
        <v>0</v>
      </c>
    </row>
    <row r="32" spans="1:7" s="18" customFormat="1" ht="16.5" thickTop="1" thickBot="1">
      <c r="A32" s="13"/>
      <c r="B32" s="15"/>
      <c r="C32" s="47" t="s">
        <v>24</v>
      </c>
      <c r="D32" s="15"/>
      <c r="E32" s="24"/>
      <c r="F32" s="22"/>
      <c r="G32" s="48">
        <f>G31</f>
        <v>0</v>
      </c>
    </row>
    <row r="33" spans="1:7" s="18" customFormat="1" ht="16.5" thickTop="1" thickBot="1">
      <c r="A33" s="13"/>
      <c r="B33" s="8" t="s">
        <v>90</v>
      </c>
      <c r="C33" s="9"/>
      <c r="D33" s="15"/>
      <c r="E33" s="24"/>
      <c r="F33" s="22"/>
      <c r="G33" s="25">
        <f>SUM(G39:G47)</f>
        <v>0</v>
      </c>
    </row>
    <row r="34" spans="1:7" s="18" customFormat="1" ht="16.5" thickTop="1" thickBot="1">
      <c r="A34" s="13"/>
      <c r="B34" s="92"/>
      <c r="C34" s="91" t="s">
        <v>34</v>
      </c>
      <c r="D34" s="90"/>
      <c r="E34" s="77"/>
      <c r="F34" s="74"/>
      <c r="G34" s="76"/>
    </row>
    <row r="35" spans="1:7" s="18" customFormat="1" ht="16.5" thickTop="1" thickBot="1">
      <c r="A35" s="13"/>
      <c r="B35" s="8"/>
      <c r="C35" s="55" t="s">
        <v>35</v>
      </c>
      <c r="D35" s="214"/>
      <c r="E35" s="215"/>
      <c r="F35" s="215"/>
      <c r="G35" s="216"/>
    </row>
    <row r="36" spans="1:7" s="18" customFormat="1" ht="16.5" thickTop="1" thickBot="1">
      <c r="A36" s="13"/>
      <c r="B36" s="8"/>
      <c r="C36" s="55" t="s">
        <v>32</v>
      </c>
      <c r="D36" s="210"/>
      <c r="E36" s="211"/>
      <c r="F36" s="211"/>
      <c r="G36" s="212"/>
    </row>
    <row r="37" spans="1:7" s="18" customFormat="1" ht="16.5" thickTop="1" thickBot="1">
      <c r="A37" s="13"/>
      <c r="B37" s="8"/>
      <c r="C37" s="55" t="s">
        <v>33</v>
      </c>
      <c r="D37" s="210"/>
      <c r="E37" s="211"/>
      <c r="F37" s="211"/>
      <c r="G37" s="212"/>
    </row>
    <row r="38" spans="1:7" s="18" customFormat="1" ht="31.5" thickTop="1" thickBot="1">
      <c r="A38" s="13"/>
      <c r="B38" s="92"/>
      <c r="C38" s="91" t="s">
        <v>103</v>
      </c>
      <c r="D38" s="93"/>
      <c r="E38" s="98"/>
      <c r="F38" s="81"/>
      <c r="G38" s="97"/>
    </row>
    <row r="39" spans="1:7" s="18" customFormat="1" ht="31.5" thickTop="1" thickBot="1">
      <c r="A39" s="13"/>
      <c r="B39" s="26">
        <v>4.0999999999999996</v>
      </c>
      <c r="C39" s="19" t="s">
        <v>37</v>
      </c>
      <c r="D39" s="15" t="s">
        <v>7</v>
      </c>
      <c r="E39" s="24">
        <v>1</v>
      </c>
      <c r="F39" s="22"/>
      <c r="G39" s="27">
        <f>F39*E39</f>
        <v>0</v>
      </c>
    </row>
    <row r="40" spans="1:7" s="18" customFormat="1" ht="31.5" thickTop="1" thickBot="1">
      <c r="A40" s="13"/>
      <c r="B40" s="26">
        <v>4.2</v>
      </c>
      <c r="C40" s="19" t="s">
        <v>115</v>
      </c>
      <c r="D40" s="15" t="s">
        <v>17</v>
      </c>
      <c r="E40" s="24">
        <v>4</v>
      </c>
      <c r="F40" s="22"/>
      <c r="G40" s="27">
        <f>F40*E40</f>
        <v>0</v>
      </c>
    </row>
    <row r="41" spans="1:7" s="18" customFormat="1" ht="46.5" thickTop="1" thickBot="1">
      <c r="A41" s="13"/>
      <c r="B41" s="94"/>
      <c r="C41" s="91" t="s">
        <v>288</v>
      </c>
      <c r="D41" s="90"/>
      <c r="E41" s="77"/>
      <c r="F41" s="74"/>
      <c r="G41" s="78"/>
    </row>
    <row r="42" spans="1:7" s="18" customFormat="1" ht="16.5" thickTop="1" thickBot="1">
      <c r="A42" s="13"/>
      <c r="B42" s="26">
        <v>4.3</v>
      </c>
      <c r="C42" s="19" t="s">
        <v>74</v>
      </c>
      <c r="D42" s="15" t="s">
        <v>17</v>
      </c>
      <c r="E42" s="24">
        <v>1</v>
      </c>
      <c r="F42" s="22"/>
      <c r="G42" s="27">
        <f t="shared" ref="G42:G47" si="2">F42*E42</f>
        <v>0</v>
      </c>
    </row>
    <row r="43" spans="1:7" s="18" customFormat="1" ht="16.5" thickTop="1" thickBot="1">
      <c r="A43" s="13"/>
      <c r="B43" s="26">
        <v>4.4000000000000004</v>
      </c>
      <c r="C43" s="19" t="s">
        <v>81</v>
      </c>
      <c r="D43" s="15" t="s">
        <v>7</v>
      </c>
      <c r="E43" s="24">
        <v>1</v>
      </c>
      <c r="F43" s="22"/>
      <c r="G43" s="27">
        <f t="shared" si="2"/>
        <v>0</v>
      </c>
    </row>
    <row r="44" spans="1:7" s="18" customFormat="1" ht="16.5" thickTop="1" thickBot="1">
      <c r="A44" s="13"/>
      <c r="B44" s="26">
        <v>4.5</v>
      </c>
      <c r="C44" s="19" t="s">
        <v>22</v>
      </c>
      <c r="D44" s="15" t="s">
        <v>17</v>
      </c>
      <c r="E44" s="24">
        <v>1</v>
      </c>
      <c r="F44" s="22"/>
      <c r="G44" s="27">
        <f t="shared" si="2"/>
        <v>0</v>
      </c>
    </row>
    <row r="45" spans="1:7" s="18" customFormat="1" ht="31.5" thickTop="1" thickBot="1">
      <c r="A45" s="13"/>
      <c r="B45" s="26">
        <v>4.5999999999999996</v>
      </c>
      <c r="C45" s="19" t="s">
        <v>130</v>
      </c>
      <c r="D45" s="15" t="s">
        <v>17</v>
      </c>
      <c r="E45" s="24">
        <v>1</v>
      </c>
      <c r="F45" s="22"/>
      <c r="G45" s="27">
        <f t="shared" si="2"/>
        <v>0</v>
      </c>
    </row>
    <row r="46" spans="1:7" s="18" customFormat="1" ht="31.5" thickTop="1" thickBot="1">
      <c r="A46" s="13"/>
      <c r="B46" s="26">
        <v>4.7</v>
      </c>
      <c r="C46" s="19" t="s">
        <v>278</v>
      </c>
      <c r="D46" s="15" t="s">
        <v>7</v>
      </c>
      <c r="E46" s="24">
        <v>1</v>
      </c>
      <c r="F46" s="22"/>
      <c r="G46" s="27">
        <f t="shared" si="2"/>
        <v>0</v>
      </c>
    </row>
    <row r="47" spans="1:7" s="18" customFormat="1" ht="16.5" thickTop="1" thickBot="1">
      <c r="A47" s="13"/>
      <c r="B47" s="26">
        <v>4.8</v>
      </c>
      <c r="C47" s="19" t="s">
        <v>91</v>
      </c>
      <c r="D47" s="15" t="s">
        <v>17</v>
      </c>
      <c r="E47" s="24">
        <v>4</v>
      </c>
      <c r="F47" s="22"/>
      <c r="G47" s="27">
        <f t="shared" si="2"/>
        <v>0</v>
      </c>
    </row>
    <row r="48" spans="1:7" s="18" customFormat="1" ht="16.5" thickTop="1" thickBot="1">
      <c r="A48" s="13"/>
      <c r="B48" s="8" t="s">
        <v>29</v>
      </c>
      <c r="C48" s="9"/>
      <c r="D48" s="15"/>
      <c r="E48" s="24"/>
      <c r="F48" s="22"/>
      <c r="G48" s="25">
        <f>SUM(G50:G57)</f>
        <v>0</v>
      </c>
    </row>
    <row r="49" spans="1:12" s="18" customFormat="1" ht="46.5" thickTop="1" thickBot="1">
      <c r="A49" s="13"/>
      <c r="B49" s="88"/>
      <c r="C49" s="89" t="s">
        <v>92</v>
      </c>
      <c r="D49" s="88"/>
      <c r="E49" s="79"/>
      <c r="F49" s="74"/>
      <c r="G49" s="75"/>
    </row>
    <row r="50" spans="1:12" s="18" customFormat="1" ht="16.5" thickTop="1" thickBot="1">
      <c r="A50" s="13"/>
      <c r="B50" s="15">
        <v>5.0999999999999996</v>
      </c>
      <c r="C50" s="30" t="s">
        <v>89</v>
      </c>
      <c r="D50" s="15" t="s">
        <v>17</v>
      </c>
      <c r="E50" s="16">
        <v>3</v>
      </c>
      <c r="F50" s="22"/>
      <c r="G50" s="20">
        <f t="shared" ref="G50:G57" si="3">E50*F50</f>
        <v>0</v>
      </c>
    </row>
    <row r="51" spans="1:12" s="18" customFormat="1" ht="16.5" thickTop="1" thickBot="1">
      <c r="A51" s="13"/>
      <c r="B51" s="194">
        <v>5.2</v>
      </c>
      <c r="C51" s="28" t="s">
        <v>88</v>
      </c>
      <c r="D51" s="15" t="s">
        <v>8</v>
      </c>
      <c r="E51" s="11">
        <v>161</v>
      </c>
      <c r="F51" s="22"/>
      <c r="G51" s="20">
        <f t="shared" si="3"/>
        <v>0</v>
      </c>
    </row>
    <row r="52" spans="1:12" s="31" customFormat="1" ht="16.5" thickTop="1" thickBot="1">
      <c r="A52" s="29"/>
      <c r="B52" s="15">
        <v>5.3</v>
      </c>
      <c r="C52" s="23" t="s">
        <v>27</v>
      </c>
      <c r="D52" s="15" t="s">
        <v>17</v>
      </c>
      <c r="E52" s="11">
        <v>4</v>
      </c>
      <c r="F52" s="22"/>
      <c r="G52" s="20">
        <f t="shared" si="3"/>
        <v>0</v>
      </c>
    </row>
    <row r="53" spans="1:12" s="31" customFormat="1" ht="16.5" thickTop="1" thickBot="1">
      <c r="A53" s="29"/>
      <c r="B53" s="194">
        <v>5.4</v>
      </c>
      <c r="C53" s="23" t="s">
        <v>104</v>
      </c>
      <c r="D53" s="15" t="s">
        <v>17</v>
      </c>
      <c r="E53" s="11">
        <v>0</v>
      </c>
      <c r="F53" s="22"/>
      <c r="G53" s="20">
        <f t="shared" si="3"/>
        <v>0</v>
      </c>
    </row>
    <row r="54" spans="1:12" s="31" customFormat="1" ht="16.5" thickTop="1" thickBot="1">
      <c r="A54" s="29"/>
      <c r="B54" s="15">
        <v>5.5</v>
      </c>
      <c r="C54" s="32" t="s">
        <v>121</v>
      </c>
      <c r="D54" s="15" t="s">
        <v>17</v>
      </c>
      <c r="E54" s="11">
        <v>4</v>
      </c>
      <c r="F54" s="22"/>
      <c r="G54" s="20">
        <f t="shared" si="3"/>
        <v>0</v>
      </c>
    </row>
    <row r="55" spans="1:12" s="31" customFormat="1" ht="16.5" thickTop="1" thickBot="1">
      <c r="A55" s="29"/>
      <c r="B55" s="194">
        <v>5.6</v>
      </c>
      <c r="C55" s="32" t="s">
        <v>122</v>
      </c>
      <c r="D55" s="15" t="s">
        <v>17</v>
      </c>
      <c r="E55" s="11">
        <v>8</v>
      </c>
      <c r="F55" s="22"/>
      <c r="G55" s="20">
        <f t="shared" si="3"/>
        <v>0</v>
      </c>
    </row>
    <row r="56" spans="1:12" s="18" customFormat="1" ht="16.5" thickTop="1" thickBot="1">
      <c r="A56" s="13"/>
      <c r="B56" s="15">
        <v>5.7</v>
      </c>
      <c r="C56" s="19" t="s">
        <v>105</v>
      </c>
      <c r="D56" s="15" t="s">
        <v>17</v>
      </c>
      <c r="E56" s="11">
        <v>4</v>
      </c>
      <c r="F56" s="22"/>
      <c r="G56" s="20">
        <f t="shared" si="3"/>
        <v>0</v>
      </c>
    </row>
    <row r="57" spans="1:12" s="18" customFormat="1" ht="31.5" thickTop="1" thickBot="1">
      <c r="A57" s="13"/>
      <c r="B57" s="194">
        <v>5.8</v>
      </c>
      <c r="C57" s="19" t="s">
        <v>193</v>
      </c>
      <c r="D57" s="15" t="s">
        <v>17</v>
      </c>
      <c r="E57" s="11">
        <v>1</v>
      </c>
      <c r="F57" s="22"/>
      <c r="G57" s="20">
        <f t="shared" si="3"/>
        <v>0</v>
      </c>
      <c r="I57"/>
      <c r="J57" s="50"/>
      <c r="K57" s="50"/>
      <c r="L57" s="50"/>
    </row>
    <row r="58" spans="1:12" s="18" customFormat="1" ht="46.5" thickTop="1" thickBot="1">
      <c r="A58" s="13"/>
      <c r="B58" s="95"/>
      <c r="C58" s="96" t="s">
        <v>99</v>
      </c>
      <c r="D58" s="90"/>
      <c r="E58" s="73"/>
      <c r="F58" s="74"/>
      <c r="G58" s="75"/>
      <c r="I58" s="51"/>
      <c r="J58" s="50"/>
      <c r="K58" s="50"/>
      <c r="L58" s="50"/>
    </row>
    <row r="59" spans="1:12" s="18" customFormat="1" ht="16.5" thickTop="1" thickBot="1">
      <c r="A59" s="13"/>
      <c r="B59" s="194">
        <v>5.9</v>
      </c>
      <c r="C59" s="30" t="s">
        <v>98</v>
      </c>
      <c r="D59" s="15" t="s">
        <v>30</v>
      </c>
      <c r="E59" s="11">
        <v>0</v>
      </c>
      <c r="F59" s="22"/>
      <c r="G59" s="20"/>
      <c r="I59" s="51"/>
      <c r="J59" s="50"/>
      <c r="K59" s="50"/>
      <c r="L59" s="50"/>
    </row>
    <row r="60" spans="1:12" s="18" customFormat="1" ht="16.5" thickTop="1" thickBot="1">
      <c r="A60" s="13"/>
      <c r="B60" s="49"/>
      <c r="C60" s="47" t="s">
        <v>23</v>
      </c>
      <c r="D60" s="15"/>
      <c r="E60" s="11"/>
      <c r="F60" s="22"/>
      <c r="G60" s="20">
        <f>G33+G48</f>
        <v>0</v>
      </c>
      <c r="I60" s="51"/>
      <c r="J60" s="50"/>
      <c r="K60" s="50"/>
      <c r="L60" s="50"/>
    </row>
    <row r="61" spans="1:12" s="18" customFormat="1" ht="16.5" thickTop="1" thickBot="1">
      <c r="A61" s="13"/>
      <c r="B61" s="49"/>
      <c r="C61" s="47" t="s">
        <v>24</v>
      </c>
      <c r="D61" s="15"/>
      <c r="E61" s="11"/>
      <c r="F61" s="22"/>
      <c r="G61" s="20">
        <f>G60</f>
        <v>0</v>
      </c>
      <c r="I61" s="51"/>
      <c r="J61" s="50"/>
      <c r="K61" s="50"/>
      <c r="L61" s="50"/>
    </row>
    <row r="62" spans="1:12" s="18" customFormat="1" ht="16.5" thickTop="1" thickBot="1">
      <c r="A62" s="13"/>
      <c r="B62" s="8" t="s">
        <v>31</v>
      </c>
      <c r="C62" s="30"/>
      <c r="D62" s="15"/>
      <c r="E62" s="11"/>
      <c r="F62" s="22"/>
      <c r="G62" s="25">
        <f>SUM(G64:G65)</f>
        <v>0</v>
      </c>
      <c r="I62" s="51"/>
      <c r="J62" s="50"/>
      <c r="K62" s="50"/>
      <c r="L62" s="50"/>
    </row>
    <row r="63" spans="1:12" s="18" customFormat="1" ht="61.5" thickTop="1" thickBot="1">
      <c r="A63" s="13"/>
      <c r="B63" s="90"/>
      <c r="C63" s="96" t="s">
        <v>143</v>
      </c>
      <c r="D63" s="90"/>
      <c r="E63" s="73"/>
      <c r="F63" s="74"/>
      <c r="G63" s="75"/>
      <c r="I63" s="51"/>
      <c r="J63" s="50"/>
      <c r="K63" s="50"/>
      <c r="L63" s="50"/>
    </row>
    <row r="64" spans="1:12" s="18" customFormat="1" ht="61.5" thickTop="1" thickBot="1">
      <c r="A64" s="13"/>
      <c r="B64" s="15">
        <v>8.1</v>
      </c>
      <c r="C64" s="30" t="s">
        <v>123</v>
      </c>
      <c r="D64" s="15" t="s">
        <v>17</v>
      </c>
      <c r="E64" s="11">
        <v>1</v>
      </c>
      <c r="F64" s="22"/>
      <c r="G64" s="20">
        <f>E64*F64</f>
        <v>0</v>
      </c>
      <c r="I64" s="51"/>
      <c r="J64" s="50"/>
      <c r="K64" s="50"/>
      <c r="L64" s="50"/>
    </row>
    <row r="65" spans="1:12" s="18" customFormat="1" ht="33.75" thickTop="1" thickBot="1">
      <c r="A65" s="13"/>
      <c r="B65" s="15">
        <v>6.2</v>
      </c>
      <c r="C65" s="32" t="s">
        <v>146</v>
      </c>
      <c r="D65" s="15" t="s">
        <v>17</v>
      </c>
      <c r="E65" s="11">
        <v>7</v>
      </c>
      <c r="F65" s="22"/>
      <c r="G65" s="20">
        <f>E65*F65</f>
        <v>0</v>
      </c>
      <c r="I65"/>
      <c r="J65" s="50"/>
      <c r="K65" s="50"/>
      <c r="L65" s="50"/>
    </row>
    <row r="66" spans="1:12" s="18" customFormat="1" ht="16.5" thickTop="1" thickBot="1">
      <c r="A66" s="13"/>
      <c r="B66" s="15">
        <v>6.3</v>
      </c>
      <c r="C66" s="32" t="s">
        <v>141</v>
      </c>
      <c r="D66" s="15" t="s">
        <v>17</v>
      </c>
      <c r="E66" s="11">
        <v>1</v>
      </c>
      <c r="F66" s="22"/>
      <c r="G66" s="20"/>
      <c r="I66"/>
      <c r="J66" s="50"/>
      <c r="K66" s="50"/>
      <c r="L66" s="50"/>
    </row>
    <row r="67" spans="1:12" s="18" customFormat="1" ht="16.5" thickTop="1" thickBot="1">
      <c r="A67" s="13"/>
      <c r="B67" s="8" t="s">
        <v>48</v>
      </c>
      <c r="C67" s="9" t="s">
        <v>9</v>
      </c>
      <c r="D67" s="15"/>
      <c r="E67" s="11"/>
      <c r="F67" s="22"/>
      <c r="G67" s="25">
        <f>G74+G74+G92+G94+SUM(G102:G104)</f>
        <v>0</v>
      </c>
    </row>
    <row r="68" spans="1:12" s="18" customFormat="1" ht="31.5" thickTop="1" thickBot="1">
      <c r="A68" s="13"/>
      <c r="B68" s="92"/>
      <c r="C68" s="184" t="s">
        <v>194</v>
      </c>
      <c r="D68" s="15"/>
      <c r="E68" s="73"/>
      <c r="F68" s="74"/>
      <c r="G68" s="76"/>
    </row>
    <row r="69" spans="1:12" s="18" customFormat="1" ht="16.5" thickTop="1" thickBot="1">
      <c r="A69" s="13"/>
      <c r="B69" s="15"/>
      <c r="C69" s="185" t="s">
        <v>195</v>
      </c>
      <c r="D69" s="63"/>
      <c r="E69" s="64"/>
      <c r="F69" s="64"/>
      <c r="G69" s="65"/>
    </row>
    <row r="70" spans="1:12" s="18" customFormat="1" ht="16.5" thickTop="1" thickBot="1">
      <c r="A70" s="13"/>
      <c r="B70" s="15"/>
      <c r="C70" s="185" t="s">
        <v>36</v>
      </c>
      <c r="D70" s="210"/>
      <c r="E70" s="211"/>
      <c r="F70" s="211"/>
      <c r="G70" s="212"/>
    </row>
    <row r="71" spans="1:12" s="18" customFormat="1" ht="16.5" thickTop="1" thickBot="1">
      <c r="A71" s="13"/>
      <c r="B71" s="15"/>
      <c r="C71" s="185" t="s">
        <v>43</v>
      </c>
      <c r="D71" s="52"/>
      <c r="E71" s="219" t="s">
        <v>44</v>
      </c>
      <c r="F71" s="223"/>
      <c r="G71" s="61"/>
    </row>
    <row r="72" spans="1:12" s="18" customFormat="1" ht="31.5" thickTop="1" thickBot="1">
      <c r="A72" s="13"/>
      <c r="B72" s="90"/>
      <c r="C72" s="184" t="s">
        <v>124</v>
      </c>
      <c r="D72" s="90"/>
      <c r="E72" s="80"/>
      <c r="F72" s="81"/>
      <c r="G72" s="75"/>
    </row>
    <row r="73" spans="1:12" s="18" customFormat="1" ht="16.5" thickTop="1" thickBot="1">
      <c r="A73" s="13"/>
      <c r="B73" s="15"/>
      <c r="C73" s="9" t="s">
        <v>47</v>
      </c>
      <c r="D73" s="15"/>
      <c r="E73" s="21"/>
      <c r="F73" s="22"/>
      <c r="G73" s="20"/>
    </row>
    <row r="74" spans="1:12" s="18" customFormat="1" ht="61.5" thickTop="1" thickBot="1">
      <c r="A74" s="13"/>
      <c r="B74" s="15">
        <v>7.1</v>
      </c>
      <c r="C74" s="28" t="s">
        <v>196</v>
      </c>
      <c r="D74" s="15"/>
      <c r="E74" s="11" t="s">
        <v>17</v>
      </c>
      <c r="F74" s="22">
        <v>1</v>
      </c>
      <c r="G74" s="20"/>
    </row>
    <row r="75" spans="1:12" s="18" customFormat="1" ht="16.5" thickTop="1" thickBot="1">
      <c r="A75" s="13"/>
      <c r="B75" s="15"/>
      <c r="C75" s="186" t="s">
        <v>40</v>
      </c>
      <c r="D75" s="15"/>
      <c r="E75" s="56"/>
      <c r="F75" s="57"/>
      <c r="G75" s="20"/>
    </row>
    <row r="76" spans="1:12" s="18" customFormat="1" ht="16.5" thickTop="1" thickBot="1">
      <c r="A76" s="13"/>
      <c r="B76" s="15"/>
      <c r="C76" s="187" t="s">
        <v>38</v>
      </c>
      <c r="D76" s="15" t="s">
        <v>67</v>
      </c>
      <c r="E76" s="116">
        <v>819</v>
      </c>
      <c r="F76" s="114"/>
      <c r="G76" s="20"/>
    </row>
    <row r="77" spans="1:12" s="18" customFormat="1" ht="16.5" thickTop="1" thickBot="1">
      <c r="A77" s="13"/>
      <c r="B77" s="15"/>
      <c r="C77" s="187" t="s">
        <v>69</v>
      </c>
      <c r="D77" s="15" t="s">
        <v>53</v>
      </c>
      <c r="E77" s="99" t="s">
        <v>139</v>
      </c>
      <c r="F77" s="72"/>
      <c r="G77" s="20"/>
    </row>
    <row r="78" spans="1:12" s="18" customFormat="1" ht="16.5" thickTop="1" thickBot="1">
      <c r="A78" s="13"/>
      <c r="B78" s="15"/>
      <c r="C78" s="187" t="s">
        <v>70</v>
      </c>
      <c r="D78" s="15" t="s">
        <v>8</v>
      </c>
      <c r="E78" s="105" t="s">
        <v>139</v>
      </c>
      <c r="F78" s="108"/>
      <c r="G78" s="20"/>
    </row>
    <row r="79" spans="1:12" s="18" customFormat="1" ht="16.5" thickTop="1" thickBot="1">
      <c r="A79" s="13"/>
      <c r="B79" s="15"/>
      <c r="C79" s="187" t="s">
        <v>71</v>
      </c>
      <c r="D79" s="15" t="s">
        <v>68</v>
      </c>
      <c r="E79" s="219" t="s">
        <v>93</v>
      </c>
      <c r="F79" s="220"/>
      <c r="G79" s="20"/>
    </row>
    <row r="80" spans="1:12" ht="16.5" thickTop="1" thickBot="1">
      <c r="B80" s="15"/>
      <c r="C80" s="187" t="s">
        <v>72</v>
      </c>
      <c r="D80" s="15" t="s">
        <v>8</v>
      </c>
      <c r="E80" s="107" t="s">
        <v>139</v>
      </c>
      <c r="F80" s="110"/>
      <c r="G80" s="20"/>
    </row>
    <row r="81" spans="1:7" ht="16.5" thickTop="1" thickBot="1">
      <c r="B81" s="15"/>
      <c r="C81" s="187" t="s">
        <v>73</v>
      </c>
      <c r="D81" s="15" t="s">
        <v>67</v>
      </c>
      <c r="E81" s="100">
        <v>834</v>
      </c>
      <c r="F81" s="101"/>
      <c r="G81" s="20"/>
    </row>
    <row r="82" spans="1:7" ht="16.5" thickTop="1" thickBot="1">
      <c r="B82" s="15"/>
      <c r="C82" s="186" t="s">
        <v>41</v>
      </c>
      <c r="D82" s="15"/>
      <c r="E82" s="58"/>
      <c r="F82" s="59"/>
      <c r="G82" s="20"/>
    </row>
    <row r="83" spans="1:7" ht="16.5" thickTop="1" thickBot="1">
      <c r="A83" s="35"/>
      <c r="B83" s="15"/>
      <c r="C83" s="187" t="s">
        <v>42</v>
      </c>
      <c r="D83" s="19" t="s">
        <v>63</v>
      </c>
      <c r="E83" s="58"/>
      <c r="F83" s="59"/>
      <c r="G83" s="20"/>
    </row>
    <row r="84" spans="1:7" ht="16.5" thickTop="1" thickBot="1">
      <c r="B84" s="15"/>
      <c r="C84" s="185" t="s">
        <v>56</v>
      </c>
      <c r="D84" s="19" t="s">
        <v>53</v>
      </c>
      <c r="E84" s="58"/>
      <c r="F84" s="59"/>
      <c r="G84" s="20"/>
    </row>
    <row r="85" spans="1:7" ht="16.5" thickTop="1" thickBot="1">
      <c r="B85" s="15"/>
      <c r="C85" s="185" t="s">
        <v>57</v>
      </c>
      <c r="D85" s="19" t="s">
        <v>53</v>
      </c>
      <c r="E85" s="58"/>
      <c r="F85" s="59"/>
      <c r="G85" s="20"/>
    </row>
    <row r="86" spans="1:7" ht="16.5" thickTop="1" thickBot="1">
      <c r="B86" s="15"/>
      <c r="C86" s="185" t="s">
        <v>58</v>
      </c>
      <c r="D86" s="19" t="s">
        <v>53</v>
      </c>
      <c r="E86" s="58"/>
      <c r="F86" s="59"/>
      <c r="G86" s="20"/>
    </row>
    <row r="87" spans="1:7" ht="16.5" thickTop="1" thickBot="1">
      <c r="B87" s="15"/>
      <c r="C87" s="185" t="s">
        <v>59</v>
      </c>
      <c r="D87" s="19" t="s">
        <v>53</v>
      </c>
      <c r="E87" s="58"/>
      <c r="F87" s="59"/>
      <c r="G87" s="20"/>
    </row>
    <row r="88" spans="1:7" ht="16.5" thickTop="1" thickBot="1">
      <c r="B88" s="15"/>
      <c r="C88" s="185" t="s">
        <v>60</v>
      </c>
      <c r="D88" s="19" t="s">
        <v>54</v>
      </c>
      <c r="E88" s="58"/>
      <c r="F88" s="59"/>
      <c r="G88" s="20"/>
    </row>
    <row r="89" spans="1:7" ht="16.5" thickTop="1" thickBot="1">
      <c r="B89" s="15"/>
      <c r="C89" s="185" t="s">
        <v>61</v>
      </c>
      <c r="D89" s="19" t="s">
        <v>55</v>
      </c>
      <c r="E89" s="58"/>
      <c r="F89" s="59"/>
      <c r="G89" s="20"/>
    </row>
    <row r="90" spans="1:7" ht="16.5" thickTop="1" thickBot="1">
      <c r="B90" s="15"/>
      <c r="C90" s="185" t="s">
        <v>62</v>
      </c>
      <c r="D90" s="19" t="s">
        <v>55</v>
      </c>
      <c r="E90" s="58"/>
      <c r="F90" s="59"/>
      <c r="G90" s="20"/>
    </row>
    <row r="91" spans="1:7" ht="16.5" thickTop="1" thickBot="1">
      <c r="B91" s="15"/>
      <c r="C91" s="185" t="s">
        <v>45</v>
      </c>
      <c r="D91" s="19" t="s">
        <v>17</v>
      </c>
      <c r="E91" s="58"/>
      <c r="F91" s="59"/>
      <c r="G91" s="20"/>
    </row>
    <row r="92" spans="1:7" ht="31.5" thickTop="1" thickBot="1">
      <c r="B92" s="15">
        <v>7.2</v>
      </c>
      <c r="C92" s="188" t="s">
        <v>125</v>
      </c>
      <c r="D92" s="19" t="s">
        <v>7</v>
      </c>
      <c r="E92" s="11">
        <v>1</v>
      </c>
      <c r="F92" s="22"/>
      <c r="G92" s="20">
        <f>F92</f>
        <v>0</v>
      </c>
    </row>
    <row r="93" spans="1:7" ht="16.5" thickTop="1" thickBot="1">
      <c r="B93" s="15"/>
      <c r="C93" s="189" t="s">
        <v>39</v>
      </c>
      <c r="D93" s="19"/>
      <c r="E93" s="21"/>
      <c r="F93" s="22"/>
      <c r="G93" s="20"/>
    </row>
    <row r="94" spans="1:7" ht="46.5" thickTop="1" thickBot="1">
      <c r="B94" s="15">
        <v>7.3</v>
      </c>
      <c r="C94" s="190" t="s">
        <v>197</v>
      </c>
      <c r="D94" s="19" t="s">
        <v>17</v>
      </c>
      <c r="E94" s="11">
        <v>1</v>
      </c>
      <c r="F94" s="22"/>
      <c r="G94" s="20">
        <f>F94</f>
        <v>0</v>
      </c>
    </row>
    <row r="95" spans="1:7" ht="16.5" thickTop="1" thickBot="1">
      <c r="B95" s="15"/>
      <c r="C95" s="191" t="s">
        <v>41</v>
      </c>
      <c r="D95" s="19"/>
      <c r="E95" s="21"/>
      <c r="F95" s="22"/>
      <c r="G95" s="20"/>
    </row>
    <row r="96" spans="1:7" ht="16.5" thickTop="1" thickBot="1">
      <c r="B96" s="15"/>
      <c r="C96" s="187" t="s">
        <v>46</v>
      </c>
      <c r="D96" s="19"/>
      <c r="E96" s="224"/>
      <c r="F96" s="225"/>
      <c r="G96" s="20"/>
    </row>
    <row r="97" spans="2:7" ht="16.5" thickTop="1" thickBot="1">
      <c r="B97" s="15"/>
      <c r="C97" s="187" t="s">
        <v>49</v>
      </c>
      <c r="D97" s="19" t="s">
        <v>52</v>
      </c>
      <c r="E97" s="217"/>
      <c r="F97" s="218"/>
      <c r="G97" s="20"/>
    </row>
    <row r="98" spans="2:7" ht="16.5" thickTop="1" thickBot="1">
      <c r="B98" s="15"/>
      <c r="C98" s="187" t="s">
        <v>51</v>
      </c>
      <c r="D98" s="19" t="s">
        <v>75</v>
      </c>
      <c r="E98" s="217"/>
      <c r="F98" s="218"/>
      <c r="G98" s="20"/>
    </row>
    <row r="99" spans="2:7" ht="16.5" thickTop="1" thickBot="1">
      <c r="B99" s="15"/>
      <c r="C99" s="187" t="s">
        <v>65</v>
      </c>
      <c r="D99" s="19" t="s">
        <v>64</v>
      </c>
      <c r="E99" s="217"/>
      <c r="F99" s="218"/>
      <c r="G99" s="20"/>
    </row>
    <row r="100" spans="2:7" ht="16.5" thickTop="1" thickBot="1">
      <c r="B100" s="15"/>
      <c r="C100" s="185" t="s">
        <v>66</v>
      </c>
      <c r="D100" s="19"/>
      <c r="E100" s="217"/>
      <c r="F100" s="218"/>
      <c r="G100" s="20"/>
    </row>
    <row r="101" spans="2:7" ht="16.5" thickTop="1" thickBot="1">
      <c r="B101" s="15"/>
      <c r="C101" s="191" t="s">
        <v>76</v>
      </c>
      <c r="D101" s="19"/>
      <c r="E101" s="67"/>
      <c r="F101" s="68"/>
      <c r="G101" s="60"/>
    </row>
    <row r="102" spans="2:7" ht="31.5" thickTop="1" thickBot="1">
      <c r="B102" s="15" t="s">
        <v>78</v>
      </c>
      <c r="C102" s="188" t="s">
        <v>77</v>
      </c>
      <c r="D102" s="19" t="s">
        <v>8</v>
      </c>
      <c r="E102" s="11">
        <v>0</v>
      </c>
      <c r="F102" s="22"/>
      <c r="G102" s="20"/>
    </row>
    <row r="103" spans="2:7" ht="31.5" thickTop="1" thickBot="1">
      <c r="B103" s="15" t="s">
        <v>79</v>
      </c>
      <c r="C103" s="188" t="s">
        <v>80</v>
      </c>
      <c r="D103" s="19" t="s">
        <v>8</v>
      </c>
      <c r="E103" s="11">
        <v>80</v>
      </c>
      <c r="F103" s="22"/>
      <c r="G103" s="20">
        <f>E103*F103</f>
        <v>0</v>
      </c>
    </row>
    <row r="104" spans="2:7" ht="31.5" thickTop="1" thickBot="1">
      <c r="B104" s="15">
        <v>7.5</v>
      </c>
      <c r="C104" s="188" t="s">
        <v>126</v>
      </c>
      <c r="D104" s="19" t="s">
        <v>8</v>
      </c>
      <c r="E104" s="11">
        <v>0</v>
      </c>
      <c r="F104" s="22"/>
      <c r="G104" s="20"/>
    </row>
    <row r="105" spans="2:7" ht="16.5" thickTop="1" thickBot="1">
      <c r="B105" s="15"/>
      <c r="C105" s="55"/>
      <c r="D105" s="19"/>
      <c r="E105" s="67"/>
      <c r="F105" s="68"/>
      <c r="G105" s="60"/>
    </row>
    <row r="106" spans="2:7" ht="16.5" thickTop="1" thickBot="1">
      <c r="B106" s="33"/>
      <c r="C106" s="33" t="s">
        <v>10</v>
      </c>
      <c r="D106" s="33"/>
      <c r="E106" s="62"/>
      <c r="F106" s="62"/>
      <c r="G106" s="34">
        <f>G9+G14+G22+G33+G48+G62+G67</f>
        <v>0</v>
      </c>
    </row>
    <row r="107" spans="2:7" ht="16.5" thickTop="1" thickBot="1">
      <c r="B107" s="33"/>
      <c r="C107" s="33" t="s">
        <v>11</v>
      </c>
      <c r="D107" s="33"/>
      <c r="E107" s="33"/>
      <c r="F107" s="33"/>
      <c r="G107" s="36">
        <f>G106*0.1</f>
        <v>0</v>
      </c>
    </row>
    <row r="108" spans="2:7" ht="16.5" thickTop="1" thickBot="1">
      <c r="B108" s="33"/>
      <c r="C108" s="33" t="s">
        <v>12</v>
      </c>
      <c r="D108" s="33"/>
      <c r="E108" s="33"/>
      <c r="F108" s="33"/>
      <c r="G108" s="36">
        <f>G107*0.16</f>
        <v>0</v>
      </c>
    </row>
    <row r="109" spans="2:7" ht="16.5" thickTop="1" thickBot="1">
      <c r="B109" s="33"/>
      <c r="C109" s="33" t="s">
        <v>13</v>
      </c>
      <c r="D109" s="33"/>
      <c r="E109" s="33"/>
      <c r="F109" s="33"/>
      <c r="G109" s="34">
        <f>G108+G107+G106</f>
        <v>0</v>
      </c>
    </row>
    <row r="110" spans="2:7" ht="15.75" thickTop="1">
      <c r="B110" s="37"/>
      <c r="C110" s="35"/>
      <c r="D110" s="35"/>
      <c r="E110" s="35"/>
      <c r="F110" s="38"/>
      <c r="G110" s="35"/>
    </row>
    <row r="111" spans="2:7">
      <c r="B111" s="39"/>
      <c r="C111" s="4"/>
    </row>
    <row r="112" spans="2:7">
      <c r="B112" s="39"/>
      <c r="C112" s="4"/>
      <c r="D112" s="1"/>
      <c r="E112" s="1"/>
      <c r="F112" s="1"/>
      <c r="G112" s="1"/>
    </row>
    <row r="113" spans="1:7" s="3" customFormat="1" ht="14.25">
      <c r="A113" s="1"/>
      <c r="B113" s="40"/>
      <c r="C113" s="41"/>
      <c r="D113" s="1"/>
      <c r="E113" s="1"/>
      <c r="F113" s="1"/>
      <c r="G113" s="1"/>
    </row>
    <row r="114" spans="1:7" s="3" customFormat="1" ht="14.25">
      <c r="A114" s="1"/>
      <c r="B114" s="40"/>
      <c r="C114" s="41"/>
      <c r="F114" s="4"/>
    </row>
    <row r="115" spans="1:7" s="3" customFormat="1" ht="14.25">
      <c r="A115" s="1"/>
      <c r="B115" s="40"/>
      <c r="C115" s="41"/>
      <c r="F115" s="4"/>
    </row>
    <row r="116" spans="1:7" s="3" customFormat="1" ht="14.25">
      <c r="A116" s="1"/>
      <c r="B116" s="40"/>
      <c r="C116" s="41"/>
      <c r="F116" s="4"/>
    </row>
    <row r="117" spans="1:7">
      <c r="C117" s="42"/>
    </row>
    <row r="118" spans="1:7" s="3" customFormat="1" ht="14.25">
      <c r="A118" s="1"/>
      <c r="B118" s="40"/>
      <c r="C118" s="43"/>
      <c r="F118" s="4"/>
    </row>
    <row r="119" spans="1:7">
      <c r="C119" s="44"/>
    </row>
    <row r="120" spans="1:7">
      <c r="C120" s="45"/>
    </row>
    <row r="121" spans="1:7">
      <c r="C121" s="45"/>
    </row>
    <row r="123" spans="1:7">
      <c r="C123" s="41"/>
    </row>
  </sheetData>
  <mergeCells count="14">
    <mergeCell ref="D37:G37"/>
    <mergeCell ref="B2:G2"/>
    <mergeCell ref="B3:G3"/>
    <mergeCell ref="B5:G5"/>
    <mergeCell ref="D35:G35"/>
    <mergeCell ref="D36:G36"/>
    <mergeCell ref="E98:F98"/>
    <mergeCell ref="E99:F99"/>
    <mergeCell ref="E100:F100"/>
    <mergeCell ref="D70:G70"/>
    <mergeCell ref="E71:F71"/>
    <mergeCell ref="E79:F79"/>
    <mergeCell ref="E96:F96"/>
    <mergeCell ref="E97:F97"/>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1" max="16383" man="1"/>
    <brk id="60"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2:L163"/>
  <sheetViews>
    <sheetView view="pageBreakPreview" zoomScale="90" zoomScaleNormal="100" zoomScaleSheetLayoutView="90" workbookViewId="0">
      <selection activeCell="E39" sqref="E39"/>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282</v>
      </c>
      <c r="C5" s="213"/>
      <c r="D5" s="213"/>
      <c r="E5" s="213"/>
      <c r="F5" s="213"/>
      <c r="G5" s="213"/>
    </row>
    <row r="6" spans="1:7" ht="16.5" thickTop="1" thickBot="1">
      <c r="B6" s="5" t="s">
        <v>281</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5</v>
      </c>
      <c r="F15" s="16"/>
      <c r="G15" s="20">
        <f t="shared" ref="G15:G21" si="0">E15*F15</f>
        <v>0</v>
      </c>
    </row>
    <row r="16" spans="1:7" s="18" customFormat="1" ht="31.5" thickTop="1" thickBot="1">
      <c r="A16" s="13"/>
      <c r="B16" s="15">
        <v>2.2000000000000002</v>
      </c>
      <c r="C16" s="19" t="s">
        <v>227</v>
      </c>
      <c r="D16" s="15" t="s">
        <v>8</v>
      </c>
      <c r="E16" s="11">
        <v>213.3</v>
      </c>
      <c r="F16" s="16"/>
      <c r="G16" s="20">
        <f t="shared" si="0"/>
        <v>0</v>
      </c>
    </row>
    <row r="17" spans="1:7" s="18" customFormat="1" ht="31.5" thickTop="1" thickBot="1">
      <c r="A17" s="13"/>
      <c r="B17" s="15">
        <v>2.2999999999999998</v>
      </c>
      <c r="C17" s="19" t="s">
        <v>226</v>
      </c>
      <c r="D17" s="15" t="s">
        <v>8</v>
      </c>
      <c r="E17" s="11">
        <v>23.700000000000003</v>
      </c>
      <c r="F17" s="16"/>
      <c r="G17" s="20">
        <f t="shared" si="0"/>
        <v>0</v>
      </c>
    </row>
    <row r="18" spans="1:7" s="18" customFormat="1" ht="31.5" thickTop="1" thickBot="1">
      <c r="A18" s="13"/>
      <c r="B18" s="15">
        <v>2.4</v>
      </c>
      <c r="C18" s="19" t="s">
        <v>117</v>
      </c>
      <c r="D18" s="15" t="s">
        <v>18</v>
      </c>
      <c r="E18" s="11">
        <v>2.133</v>
      </c>
      <c r="F18" s="16"/>
      <c r="G18" s="20">
        <f t="shared" si="0"/>
        <v>0</v>
      </c>
    </row>
    <row r="19" spans="1:7" s="18" customFormat="1" ht="31.5" thickTop="1" thickBot="1">
      <c r="A19" s="13"/>
      <c r="B19" s="15">
        <v>2.5</v>
      </c>
      <c r="C19" s="19" t="s">
        <v>118</v>
      </c>
      <c r="D19" s="15" t="s">
        <v>18</v>
      </c>
      <c r="E19" s="11">
        <v>2.133</v>
      </c>
      <c r="F19" s="16"/>
      <c r="G19" s="20">
        <f t="shared" si="0"/>
        <v>0</v>
      </c>
    </row>
    <row r="20" spans="1:7" s="18" customFormat="1" ht="46.5" thickTop="1" thickBot="1">
      <c r="A20" s="13"/>
      <c r="B20" s="15">
        <v>2.6</v>
      </c>
      <c r="C20" s="19" t="s">
        <v>224</v>
      </c>
      <c r="D20" s="15" t="s">
        <v>8</v>
      </c>
      <c r="E20" s="11">
        <v>213.3</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SUM(G23:G28)</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58</v>
      </c>
      <c r="F24" s="22"/>
      <c r="G24" s="20">
        <f>E24*F24</f>
        <v>0</v>
      </c>
    </row>
    <row r="25" spans="1:7" s="18" customFormat="1" ht="18.75" thickTop="1" thickBot="1">
      <c r="A25" s="13"/>
      <c r="B25" s="15">
        <v>3.2</v>
      </c>
      <c r="C25" s="23" t="s">
        <v>21</v>
      </c>
      <c r="D25" s="15" t="s">
        <v>17</v>
      </c>
      <c r="E25" s="11">
        <v>1</v>
      </c>
      <c r="F25" s="22"/>
      <c r="G25" s="20"/>
    </row>
    <row r="26" spans="1:7" s="18" customFormat="1" ht="46.5" thickTop="1" thickBot="1">
      <c r="A26" s="13"/>
      <c r="B26" s="15">
        <v>3.3</v>
      </c>
      <c r="C26" s="19" t="s">
        <v>210</v>
      </c>
      <c r="D26" s="15" t="s">
        <v>30</v>
      </c>
      <c r="E26" s="11">
        <v>1</v>
      </c>
      <c r="F26" s="22"/>
      <c r="G26" s="20">
        <f>E26*F26</f>
        <v>0</v>
      </c>
    </row>
    <row r="27" spans="1:7" s="18" customFormat="1" ht="121.5" thickTop="1" thickBot="1">
      <c r="A27" s="13"/>
      <c r="B27" s="15">
        <v>3.4</v>
      </c>
      <c r="C27" s="19" t="s">
        <v>230</v>
      </c>
      <c r="D27" s="15" t="s">
        <v>30</v>
      </c>
      <c r="E27" s="11">
        <v>1</v>
      </c>
      <c r="F27" s="22"/>
      <c r="G27" s="20">
        <f>E27*F27</f>
        <v>0</v>
      </c>
    </row>
    <row r="28" spans="1:7" s="18" customFormat="1" ht="16.5" thickTop="1" thickBot="1">
      <c r="A28" s="13"/>
      <c r="B28" s="15"/>
      <c r="C28" s="19"/>
      <c r="D28" s="15"/>
      <c r="E28" s="11"/>
      <c r="F28" s="22"/>
      <c r="G28" s="20"/>
    </row>
    <row r="29" spans="1:7" s="18" customFormat="1" ht="16.5" thickTop="1" thickBot="1">
      <c r="A29" s="13"/>
      <c r="B29" s="15"/>
      <c r="C29" s="47" t="s">
        <v>23</v>
      </c>
      <c r="D29" s="15"/>
      <c r="E29" s="24"/>
      <c r="F29" s="22"/>
      <c r="G29" s="48">
        <f>G9+G14+G22</f>
        <v>0</v>
      </c>
    </row>
    <row r="30" spans="1:7" s="18" customFormat="1" ht="16.5" thickTop="1" thickBot="1">
      <c r="A30" s="13"/>
      <c r="B30" s="15"/>
      <c r="C30" s="47" t="s">
        <v>24</v>
      </c>
      <c r="D30" s="15"/>
      <c r="E30" s="24"/>
      <c r="F30" s="22"/>
      <c r="G30" s="48">
        <f>G29</f>
        <v>0</v>
      </c>
    </row>
    <row r="31" spans="1:7" s="18" customFormat="1" ht="16.5" thickTop="1" thickBot="1">
      <c r="A31" s="13"/>
      <c r="B31" s="8" t="s">
        <v>90</v>
      </c>
      <c r="C31" s="9"/>
      <c r="D31" s="15"/>
      <c r="E31" s="24"/>
      <c r="F31" s="22"/>
      <c r="G31" s="25">
        <f>SUM(G37:G45)</f>
        <v>0</v>
      </c>
    </row>
    <row r="32" spans="1:7" s="18" customFormat="1" ht="16.5" thickTop="1" thickBot="1">
      <c r="A32" s="13"/>
      <c r="B32" s="92"/>
      <c r="C32" s="91" t="s">
        <v>34</v>
      </c>
      <c r="D32" s="90"/>
      <c r="E32" s="77"/>
      <c r="F32" s="74"/>
      <c r="G32" s="76"/>
    </row>
    <row r="33" spans="1:7" s="18" customFormat="1" ht="16.5" thickTop="1" thickBot="1">
      <c r="A33" s="13"/>
      <c r="B33" s="8"/>
      <c r="C33" s="55" t="s">
        <v>35</v>
      </c>
      <c r="D33" s="214"/>
      <c r="E33" s="215"/>
      <c r="F33" s="215"/>
      <c r="G33" s="216"/>
    </row>
    <row r="34" spans="1:7" s="18" customFormat="1" ht="16.5" thickTop="1" thickBot="1">
      <c r="A34" s="13"/>
      <c r="B34" s="8"/>
      <c r="C34" s="55" t="s">
        <v>32</v>
      </c>
      <c r="D34" s="210"/>
      <c r="E34" s="211"/>
      <c r="F34" s="211"/>
      <c r="G34" s="212"/>
    </row>
    <row r="35" spans="1:7" s="18" customFormat="1" ht="16.5" thickTop="1" thickBot="1">
      <c r="A35" s="13"/>
      <c r="B35" s="8"/>
      <c r="C35" s="55" t="s">
        <v>33</v>
      </c>
      <c r="D35" s="210"/>
      <c r="E35" s="211"/>
      <c r="F35" s="211"/>
      <c r="G35" s="212"/>
    </row>
    <row r="36" spans="1:7" s="18" customFormat="1" ht="31.5" thickTop="1" thickBot="1">
      <c r="A36" s="13"/>
      <c r="B36" s="92"/>
      <c r="C36" s="91" t="s">
        <v>103</v>
      </c>
      <c r="D36" s="93"/>
      <c r="E36" s="98"/>
      <c r="F36" s="81"/>
      <c r="G36" s="97"/>
    </row>
    <row r="37" spans="1:7" s="18" customFormat="1" ht="31.5" thickTop="1" thickBot="1">
      <c r="A37" s="13"/>
      <c r="B37" s="26">
        <v>4.0999999999999996</v>
      </c>
      <c r="C37" s="19" t="s">
        <v>37</v>
      </c>
      <c r="D37" s="15" t="s">
        <v>7</v>
      </c>
      <c r="E37" s="24">
        <v>1</v>
      </c>
      <c r="F37" s="22"/>
      <c r="G37" s="27">
        <f>F37*E37</f>
        <v>0</v>
      </c>
    </row>
    <row r="38" spans="1:7" s="18" customFormat="1" ht="31.5" thickTop="1" thickBot="1">
      <c r="A38" s="13"/>
      <c r="B38" s="26">
        <v>4.2</v>
      </c>
      <c r="C38" s="19" t="s">
        <v>115</v>
      </c>
      <c r="D38" s="15" t="s">
        <v>17</v>
      </c>
      <c r="E38" s="24">
        <v>6</v>
      </c>
      <c r="F38" s="22"/>
      <c r="G38" s="27">
        <f>F38*E38</f>
        <v>0</v>
      </c>
    </row>
    <row r="39" spans="1:7" s="18" customFormat="1" ht="61.5" thickTop="1" thickBot="1">
      <c r="A39" s="13"/>
      <c r="B39" s="94"/>
      <c r="C39" s="91" t="s">
        <v>287</v>
      </c>
      <c r="D39" s="90"/>
      <c r="E39" s="77"/>
      <c r="F39" s="74"/>
      <c r="G39" s="78"/>
    </row>
    <row r="40" spans="1:7" s="18" customFormat="1" ht="16.5" thickTop="1" thickBot="1">
      <c r="A40" s="13"/>
      <c r="B40" s="26">
        <v>4.3</v>
      </c>
      <c r="C40" s="19" t="s">
        <v>273</v>
      </c>
      <c r="D40" s="15" t="s">
        <v>17</v>
      </c>
      <c r="E40" s="24">
        <v>1</v>
      </c>
      <c r="F40" s="22"/>
      <c r="G40" s="27">
        <f t="shared" ref="G40:G45" si="1">F40*E40</f>
        <v>0</v>
      </c>
    </row>
    <row r="41" spans="1:7" s="18" customFormat="1" ht="16.5" thickTop="1" thickBot="1">
      <c r="A41" s="13"/>
      <c r="B41" s="26">
        <v>4.4000000000000004</v>
      </c>
      <c r="C41" s="19" t="s">
        <v>81</v>
      </c>
      <c r="D41" s="15" t="s">
        <v>7</v>
      </c>
      <c r="E41" s="24">
        <v>1</v>
      </c>
      <c r="F41" s="22"/>
      <c r="G41" s="27">
        <f t="shared" si="1"/>
        <v>0</v>
      </c>
    </row>
    <row r="42" spans="1:7" s="18" customFormat="1" ht="16.5" thickTop="1" thickBot="1">
      <c r="A42" s="13"/>
      <c r="B42" s="26">
        <v>4.5</v>
      </c>
      <c r="C42" s="19" t="s">
        <v>22</v>
      </c>
      <c r="D42" s="15" t="s">
        <v>17</v>
      </c>
      <c r="E42" s="24">
        <v>1</v>
      </c>
      <c r="F42" s="22"/>
      <c r="G42" s="27">
        <f t="shared" si="1"/>
        <v>0</v>
      </c>
    </row>
    <row r="43" spans="1:7" s="18" customFormat="1" ht="31.5" thickTop="1" thickBot="1">
      <c r="A43" s="13"/>
      <c r="B43" s="26">
        <v>4.5999999999999996</v>
      </c>
      <c r="C43" s="19" t="s">
        <v>130</v>
      </c>
      <c r="D43" s="15" t="s">
        <v>17</v>
      </c>
      <c r="E43" s="24">
        <v>1</v>
      </c>
      <c r="F43" s="22"/>
      <c r="G43" s="27">
        <f t="shared" si="1"/>
        <v>0</v>
      </c>
    </row>
    <row r="44" spans="1:7" s="18" customFormat="1" ht="31.5" thickTop="1" thickBot="1">
      <c r="A44" s="13"/>
      <c r="B44" s="26">
        <v>4.7</v>
      </c>
      <c r="C44" s="19" t="s">
        <v>278</v>
      </c>
      <c r="D44" s="15" t="s">
        <v>7</v>
      </c>
      <c r="E44" s="24">
        <v>1</v>
      </c>
      <c r="F44" s="22"/>
      <c r="G44" s="27">
        <f t="shared" si="1"/>
        <v>0</v>
      </c>
    </row>
    <row r="45" spans="1:7" s="18" customFormat="1" ht="16.5" thickTop="1" thickBot="1">
      <c r="A45" s="13"/>
      <c r="B45" s="26">
        <v>4.8</v>
      </c>
      <c r="C45" s="19" t="s">
        <v>91</v>
      </c>
      <c r="D45" s="15" t="s">
        <v>17</v>
      </c>
      <c r="E45" s="24">
        <v>3</v>
      </c>
      <c r="F45" s="22"/>
      <c r="G45" s="27">
        <f t="shared" si="1"/>
        <v>0</v>
      </c>
    </row>
    <row r="46" spans="1:7" s="18" customFormat="1" ht="16.5" thickTop="1" thickBot="1">
      <c r="A46" s="13"/>
      <c r="B46" s="8" t="s">
        <v>29</v>
      </c>
      <c r="C46" s="9"/>
      <c r="D46" s="15"/>
      <c r="E46" s="24"/>
      <c r="F46" s="22"/>
      <c r="G46" s="25">
        <f>SUM(G48:G62)</f>
        <v>0</v>
      </c>
    </row>
    <row r="47" spans="1:7" s="18" customFormat="1" ht="46.5" thickTop="1" thickBot="1">
      <c r="A47" s="13"/>
      <c r="B47" s="88"/>
      <c r="C47" s="89" t="s">
        <v>92</v>
      </c>
      <c r="D47" s="88"/>
      <c r="E47" s="79"/>
      <c r="F47" s="74"/>
      <c r="G47" s="75"/>
    </row>
    <row r="48" spans="1:7" s="18" customFormat="1" ht="16.5" thickTop="1" thickBot="1">
      <c r="A48" s="13"/>
      <c r="B48" s="15">
        <v>5.0999999999999996</v>
      </c>
      <c r="C48" s="28" t="s">
        <v>86</v>
      </c>
      <c r="D48" s="15" t="s">
        <v>8</v>
      </c>
      <c r="E48" s="16">
        <v>43</v>
      </c>
      <c r="F48" s="22"/>
      <c r="G48" s="20">
        <f t="shared" ref="G48:G50" si="2">E48*F48</f>
        <v>0</v>
      </c>
    </row>
    <row r="49" spans="1:12" s="18" customFormat="1" ht="16.5" thickTop="1" thickBot="1">
      <c r="A49" s="13"/>
      <c r="B49" s="15">
        <v>5.2</v>
      </c>
      <c r="C49" s="87" t="s">
        <v>101</v>
      </c>
      <c r="D49" s="15" t="s">
        <v>17</v>
      </c>
      <c r="E49" s="16">
        <v>1</v>
      </c>
      <c r="F49" s="22"/>
      <c r="G49" s="20">
        <f t="shared" si="2"/>
        <v>0</v>
      </c>
    </row>
    <row r="50" spans="1:12" s="18" customFormat="1" ht="16.5" thickTop="1" thickBot="1">
      <c r="A50" s="13"/>
      <c r="B50" s="15">
        <v>5.3</v>
      </c>
      <c r="C50" s="30" t="s">
        <v>132</v>
      </c>
      <c r="D50" s="15" t="s">
        <v>17</v>
      </c>
      <c r="E50" s="16">
        <v>1</v>
      </c>
      <c r="F50" s="22"/>
      <c r="G50" s="20">
        <f t="shared" si="2"/>
        <v>0</v>
      </c>
    </row>
    <row r="51" spans="1:12" s="18" customFormat="1" ht="16.5" thickTop="1" thickBot="1">
      <c r="A51" s="13"/>
      <c r="B51" s="15">
        <v>5.4</v>
      </c>
      <c r="C51" s="28" t="s">
        <v>84</v>
      </c>
      <c r="D51" s="15" t="s">
        <v>17</v>
      </c>
      <c r="E51" s="16">
        <v>2</v>
      </c>
      <c r="F51" s="22"/>
      <c r="G51" s="20">
        <f t="shared" ref="G51:G63" si="3">E51*F51</f>
        <v>0</v>
      </c>
    </row>
    <row r="52" spans="1:12" s="18" customFormat="1" ht="16.5" thickTop="1" thickBot="1">
      <c r="A52" s="13"/>
      <c r="B52" s="15">
        <v>5.5</v>
      </c>
      <c r="C52" s="28" t="s">
        <v>28</v>
      </c>
      <c r="D52" s="15" t="s">
        <v>17</v>
      </c>
      <c r="E52" s="16">
        <v>1</v>
      </c>
      <c r="F52" s="22"/>
      <c r="G52" s="20">
        <f t="shared" si="3"/>
        <v>0</v>
      </c>
    </row>
    <row r="53" spans="1:12" s="18" customFormat="1" ht="16.5" thickTop="1" thickBot="1">
      <c r="A53" s="13"/>
      <c r="B53" s="15">
        <v>5.6</v>
      </c>
      <c r="C53" s="28" t="s">
        <v>85</v>
      </c>
      <c r="D53" s="15" t="s">
        <v>17</v>
      </c>
      <c r="E53" s="16">
        <v>2</v>
      </c>
      <c r="F53" s="22"/>
      <c r="G53" s="20">
        <f t="shared" si="3"/>
        <v>0</v>
      </c>
    </row>
    <row r="54" spans="1:12" s="18" customFormat="1" ht="16.5" thickTop="1" thickBot="1">
      <c r="A54" s="13"/>
      <c r="B54" s="15">
        <v>5.7</v>
      </c>
      <c r="C54" s="28" t="s">
        <v>87</v>
      </c>
      <c r="D54" s="15" t="s">
        <v>8</v>
      </c>
      <c r="E54" s="16">
        <v>125</v>
      </c>
      <c r="F54" s="22"/>
      <c r="G54" s="20">
        <f t="shared" si="3"/>
        <v>0</v>
      </c>
    </row>
    <row r="55" spans="1:12" s="18" customFormat="1" ht="16.5" thickTop="1" thickBot="1">
      <c r="A55" s="13"/>
      <c r="B55" s="15">
        <v>5.8</v>
      </c>
      <c r="C55" s="28" t="s">
        <v>88</v>
      </c>
      <c r="D55" s="15" t="s">
        <v>8</v>
      </c>
      <c r="E55" s="11">
        <v>11</v>
      </c>
      <c r="F55" s="22"/>
      <c r="G55" s="20">
        <f t="shared" si="3"/>
        <v>0</v>
      </c>
    </row>
    <row r="56" spans="1:12" s="31" customFormat="1" ht="18.75" thickTop="1" thickBot="1">
      <c r="A56" s="29"/>
      <c r="B56" s="15">
        <v>5.9</v>
      </c>
      <c r="C56" s="23" t="s">
        <v>21</v>
      </c>
      <c r="D56" s="15" t="s">
        <v>17</v>
      </c>
      <c r="E56" s="16">
        <v>2</v>
      </c>
      <c r="F56" s="22"/>
      <c r="G56" s="20">
        <f t="shared" si="3"/>
        <v>0</v>
      </c>
    </row>
    <row r="57" spans="1:12" s="31" customFormat="1" ht="16.5" thickTop="1" thickBot="1">
      <c r="A57" s="29"/>
      <c r="B57" s="49">
        <v>5.0999999999999996</v>
      </c>
      <c r="C57" s="23" t="s">
        <v>27</v>
      </c>
      <c r="D57" s="15" t="s">
        <v>17</v>
      </c>
      <c r="E57" s="11">
        <v>4</v>
      </c>
      <c r="F57" s="22"/>
      <c r="G57" s="20">
        <f t="shared" si="3"/>
        <v>0</v>
      </c>
    </row>
    <row r="58" spans="1:12" s="31" customFormat="1" ht="16.5" thickTop="1" thickBot="1">
      <c r="A58" s="29"/>
      <c r="B58" s="15">
        <v>5.1100000000000003</v>
      </c>
      <c r="C58" s="23" t="s">
        <v>138</v>
      </c>
      <c r="D58" s="15" t="s">
        <v>17</v>
      </c>
      <c r="E58" s="11">
        <v>1</v>
      </c>
      <c r="F58" s="22"/>
      <c r="G58" s="20">
        <f t="shared" si="3"/>
        <v>0</v>
      </c>
    </row>
    <row r="59" spans="1:12" s="31" customFormat="1" ht="16.5" thickTop="1" thickBot="1">
      <c r="A59" s="29"/>
      <c r="B59" s="49">
        <v>5.12</v>
      </c>
      <c r="C59" s="32" t="s">
        <v>121</v>
      </c>
      <c r="D59" s="15" t="s">
        <v>17</v>
      </c>
      <c r="E59" s="11">
        <v>3</v>
      </c>
      <c r="F59" s="22"/>
      <c r="G59" s="20">
        <f t="shared" si="3"/>
        <v>0</v>
      </c>
    </row>
    <row r="60" spans="1:12" s="31" customFormat="1" ht="16.5" thickTop="1" thickBot="1">
      <c r="A60" s="29"/>
      <c r="B60" s="15">
        <v>5.13</v>
      </c>
      <c r="C60" s="32" t="s">
        <v>122</v>
      </c>
      <c r="D60" s="15" t="s">
        <v>17</v>
      </c>
      <c r="E60" s="11">
        <v>6</v>
      </c>
      <c r="F60" s="22"/>
      <c r="G60" s="20">
        <f t="shared" si="3"/>
        <v>0</v>
      </c>
    </row>
    <row r="61" spans="1:12" s="18" customFormat="1" ht="16.5" thickTop="1" thickBot="1">
      <c r="A61" s="13"/>
      <c r="B61" s="49">
        <v>5.14</v>
      </c>
      <c r="C61" s="19" t="s">
        <v>114</v>
      </c>
      <c r="D61" s="15" t="s">
        <v>17</v>
      </c>
      <c r="E61" s="11">
        <v>3</v>
      </c>
      <c r="F61" s="22"/>
      <c r="G61" s="20">
        <f t="shared" si="3"/>
        <v>0</v>
      </c>
    </row>
    <row r="62" spans="1:12" s="18" customFormat="1" ht="31.5" thickTop="1" thickBot="1">
      <c r="A62" s="13"/>
      <c r="B62" s="15">
        <v>5.15</v>
      </c>
      <c r="C62" s="19" t="s">
        <v>193</v>
      </c>
      <c r="D62" s="15" t="s">
        <v>17</v>
      </c>
      <c r="E62" s="11">
        <v>1</v>
      </c>
      <c r="F62" s="22"/>
      <c r="G62" s="20">
        <f t="shared" si="3"/>
        <v>0</v>
      </c>
      <c r="I62"/>
      <c r="J62" s="50"/>
      <c r="K62" s="50"/>
      <c r="L62" s="50"/>
    </row>
    <row r="63" spans="1:12" s="18" customFormat="1" ht="16.5" thickTop="1" thickBot="1">
      <c r="A63" s="13"/>
      <c r="B63" s="15">
        <v>5.16</v>
      </c>
      <c r="C63" s="30" t="s">
        <v>234</v>
      </c>
      <c r="D63" s="15" t="s">
        <v>16</v>
      </c>
      <c r="E63" s="11">
        <v>1</v>
      </c>
      <c r="F63" s="22">
        <v>20000</v>
      </c>
      <c r="G63" s="20">
        <f t="shared" si="3"/>
        <v>20000</v>
      </c>
      <c r="I63"/>
      <c r="J63" s="50"/>
      <c r="K63" s="50"/>
      <c r="L63" s="50"/>
    </row>
    <row r="64" spans="1:12" s="18" customFormat="1" ht="46.5" thickTop="1" thickBot="1">
      <c r="A64" s="13"/>
      <c r="B64" s="95"/>
      <c r="C64" s="96" t="s">
        <v>99</v>
      </c>
      <c r="D64" s="90"/>
      <c r="E64" s="73"/>
      <c r="F64" s="74"/>
      <c r="G64" s="75"/>
      <c r="I64" s="51"/>
      <c r="J64" s="50"/>
      <c r="K64" s="50"/>
      <c r="L64" s="50"/>
    </row>
    <row r="65" spans="1:12" s="18" customFormat="1" ht="20.25" thickTop="1" thickBot="1">
      <c r="A65" s="13"/>
      <c r="B65" s="49">
        <v>5.17</v>
      </c>
      <c r="C65" s="30" t="s">
        <v>106</v>
      </c>
      <c r="D65" s="15" t="s">
        <v>30</v>
      </c>
      <c r="E65" s="11">
        <v>0</v>
      </c>
      <c r="F65" s="22"/>
      <c r="G65" s="20"/>
      <c r="I65" s="51"/>
      <c r="J65" s="50"/>
      <c r="K65" s="50"/>
      <c r="L65" s="50"/>
    </row>
    <row r="66" spans="1:12" s="18" customFormat="1" ht="16.5" thickTop="1" thickBot="1">
      <c r="A66" s="13"/>
      <c r="B66" s="49"/>
      <c r="C66" s="47" t="s">
        <v>23</v>
      </c>
      <c r="D66" s="15"/>
      <c r="E66" s="11"/>
      <c r="F66" s="22"/>
      <c r="G66" s="20">
        <f>G31+G46</f>
        <v>0</v>
      </c>
      <c r="I66" s="51"/>
      <c r="J66" s="50"/>
      <c r="K66" s="50"/>
      <c r="L66" s="50"/>
    </row>
    <row r="67" spans="1:12" s="18" customFormat="1" ht="16.5" thickTop="1" thickBot="1">
      <c r="A67" s="13"/>
      <c r="B67" s="49"/>
      <c r="C67" s="47" t="s">
        <v>24</v>
      </c>
      <c r="D67" s="15"/>
      <c r="E67" s="11"/>
      <c r="F67" s="22"/>
      <c r="G67" s="20">
        <f>G66</f>
        <v>0</v>
      </c>
      <c r="I67" s="51"/>
      <c r="J67" s="50"/>
      <c r="K67" s="50"/>
      <c r="L67" s="50"/>
    </row>
    <row r="68" spans="1:12" s="18" customFormat="1" ht="16.5" thickTop="1" thickBot="1">
      <c r="A68" s="13"/>
      <c r="B68" s="8" t="s">
        <v>31</v>
      </c>
      <c r="C68" s="30"/>
      <c r="D68" s="15"/>
      <c r="E68" s="11"/>
      <c r="F68" s="22"/>
      <c r="G68" s="25">
        <f>SUM(G70:G71)</f>
        <v>0</v>
      </c>
      <c r="I68" s="51"/>
      <c r="J68" s="50"/>
      <c r="K68" s="50"/>
      <c r="L68" s="50"/>
    </row>
    <row r="69" spans="1:12" s="18" customFormat="1" ht="61.5" thickTop="1" thickBot="1">
      <c r="A69" s="13"/>
      <c r="B69" s="90"/>
      <c r="C69" s="96" t="s">
        <v>143</v>
      </c>
      <c r="D69" s="90"/>
      <c r="E69" s="73"/>
      <c r="F69" s="74"/>
      <c r="G69" s="75"/>
      <c r="I69" s="51"/>
      <c r="J69" s="50"/>
      <c r="K69" s="50"/>
      <c r="L69" s="50"/>
    </row>
    <row r="70" spans="1:12" s="18" customFormat="1" ht="61.5" thickTop="1" thickBot="1">
      <c r="A70" s="13"/>
      <c r="B70" s="15">
        <v>6.1</v>
      </c>
      <c r="C70" s="30" t="s">
        <v>123</v>
      </c>
      <c r="D70" s="15" t="s">
        <v>17</v>
      </c>
      <c r="E70" s="11">
        <v>1</v>
      </c>
      <c r="F70" s="22"/>
      <c r="G70" s="20">
        <f>E70*F70</f>
        <v>0</v>
      </c>
      <c r="I70" s="51"/>
      <c r="J70" s="50"/>
      <c r="K70" s="50"/>
      <c r="L70" s="50"/>
    </row>
    <row r="71" spans="1:12" s="18" customFormat="1" ht="33.75" thickTop="1" thickBot="1">
      <c r="A71" s="13"/>
      <c r="B71" s="15">
        <v>6.2</v>
      </c>
      <c r="C71" s="32" t="s">
        <v>146</v>
      </c>
      <c r="D71" s="15" t="s">
        <v>17</v>
      </c>
      <c r="E71" s="11">
        <v>7</v>
      </c>
      <c r="F71" s="22"/>
      <c r="G71" s="20">
        <f>E71*F71</f>
        <v>0</v>
      </c>
      <c r="I71"/>
      <c r="J71" s="50"/>
      <c r="K71" s="50"/>
      <c r="L71" s="50"/>
    </row>
    <row r="72" spans="1:12" s="18" customFormat="1" ht="16.5" thickTop="1" thickBot="1">
      <c r="A72" s="13"/>
      <c r="B72" s="15">
        <v>6.3</v>
      </c>
      <c r="C72" s="32" t="s">
        <v>141</v>
      </c>
      <c r="D72" s="15" t="s">
        <v>17</v>
      </c>
      <c r="E72" s="11">
        <v>1</v>
      </c>
      <c r="F72" s="22"/>
      <c r="G72" s="20"/>
      <c r="I72"/>
      <c r="J72" s="50"/>
      <c r="K72" s="50"/>
      <c r="L72" s="50"/>
    </row>
    <row r="73" spans="1:12" ht="16.5" thickTop="1" thickBot="1">
      <c r="B73" s="33"/>
      <c r="C73" s="33" t="s">
        <v>246</v>
      </c>
      <c r="D73" s="33"/>
      <c r="E73" s="62"/>
      <c r="F73" s="62"/>
      <c r="G73" s="34">
        <f>G$9+G$14+G$22+G$31+G$46+G$68</f>
        <v>0</v>
      </c>
    </row>
    <row r="74" spans="1:12" ht="16.5" thickTop="1" thickBot="1">
      <c r="B74" s="33"/>
      <c r="C74" s="33" t="s">
        <v>247</v>
      </c>
      <c r="D74" s="33"/>
      <c r="E74" s="33"/>
      <c r="F74" s="33"/>
      <c r="G74" s="36">
        <f>G73*0.1</f>
        <v>0</v>
      </c>
    </row>
    <row r="75" spans="1:12" ht="16.5" thickTop="1" thickBot="1">
      <c r="B75" s="33"/>
      <c r="C75" s="33" t="s">
        <v>248</v>
      </c>
      <c r="D75" s="33"/>
      <c r="E75" s="33"/>
      <c r="F75" s="33"/>
      <c r="G75" s="36">
        <f>G74*0.16</f>
        <v>0</v>
      </c>
    </row>
    <row r="76" spans="1:12" ht="16.5" thickTop="1" thickBot="1">
      <c r="B76" s="33"/>
      <c r="C76" s="33" t="s">
        <v>249</v>
      </c>
      <c r="D76" s="33"/>
      <c r="E76" s="33"/>
      <c r="F76" s="33"/>
      <c r="G76" s="34">
        <f>G75+G74+G73</f>
        <v>0</v>
      </c>
    </row>
    <row r="77" spans="1:12" s="18" customFormat="1" ht="16.5" thickTop="1" thickBot="1">
      <c r="A77" s="13"/>
      <c r="B77" s="8" t="s">
        <v>255</v>
      </c>
      <c r="C77" s="9" t="s">
        <v>244</v>
      </c>
      <c r="D77" s="15"/>
      <c r="E77" s="11"/>
      <c r="F77" s="22"/>
      <c r="G77" s="25">
        <f>G84+SUM(G103:G106)+G108</f>
        <v>0</v>
      </c>
    </row>
    <row r="78" spans="1:12" s="18" customFormat="1" ht="31.5" customHeight="1" thickTop="1" thickBot="1">
      <c r="A78" s="13"/>
      <c r="B78" s="92"/>
      <c r="C78" s="226" t="s">
        <v>245</v>
      </c>
      <c r="D78" s="227"/>
      <c r="E78" s="227"/>
      <c r="F78" s="227"/>
      <c r="G78" s="228"/>
    </row>
    <row r="79" spans="1:12" s="18" customFormat="1" ht="16.5" thickTop="1" thickBot="1">
      <c r="A79" s="13"/>
      <c r="B79" s="15"/>
      <c r="C79" s="185" t="s">
        <v>195</v>
      </c>
      <c r="D79" s="63"/>
      <c r="E79" s="64"/>
      <c r="F79" s="64"/>
      <c r="G79" s="65"/>
    </row>
    <row r="80" spans="1:12" s="18" customFormat="1" ht="16.5" thickTop="1" thickBot="1">
      <c r="A80" s="13"/>
      <c r="B80" s="15"/>
      <c r="C80" s="185" t="s">
        <v>36</v>
      </c>
      <c r="D80" s="210"/>
      <c r="E80" s="211"/>
      <c r="F80" s="211"/>
      <c r="G80" s="212"/>
    </row>
    <row r="81" spans="1:7" s="18" customFormat="1" ht="16.5" thickTop="1" thickBot="1">
      <c r="A81" s="13"/>
      <c r="B81" s="15"/>
      <c r="C81" s="185" t="s">
        <v>43</v>
      </c>
      <c r="D81" s="52"/>
      <c r="E81" s="219" t="s">
        <v>44</v>
      </c>
      <c r="F81" s="223"/>
      <c r="G81" s="61"/>
    </row>
    <row r="82" spans="1:7" s="18" customFormat="1" ht="31.5" thickTop="1" thickBot="1">
      <c r="A82" s="13"/>
      <c r="B82" s="90"/>
      <c r="C82" s="184" t="s">
        <v>124</v>
      </c>
      <c r="D82" s="90"/>
      <c r="E82" s="80"/>
      <c r="F82" s="81"/>
      <c r="G82" s="75"/>
    </row>
    <row r="83" spans="1:7" s="18" customFormat="1" ht="16.5" thickTop="1" thickBot="1">
      <c r="A83" s="13"/>
      <c r="B83" s="15"/>
      <c r="C83" s="9" t="s">
        <v>47</v>
      </c>
      <c r="D83" s="15"/>
      <c r="E83" s="21"/>
      <c r="F83" s="22"/>
      <c r="G83" s="20"/>
    </row>
    <row r="84" spans="1:7" s="18" customFormat="1" ht="61.5" thickTop="1" thickBot="1">
      <c r="A84" s="13"/>
      <c r="B84" s="15">
        <v>7.1</v>
      </c>
      <c r="C84" s="28" t="s">
        <v>196</v>
      </c>
      <c r="D84" s="15"/>
      <c r="E84" s="11" t="s">
        <v>17</v>
      </c>
      <c r="F84" s="22">
        <v>1</v>
      </c>
      <c r="G84" s="20"/>
    </row>
    <row r="85" spans="1:7" s="18" customFormat="1" ht="16.5" thickTop="1" thickBot="1">
      <c r="A85" s="13"/>
      <c r="B85" s="15"/>
      <c r="C85" s="186" t="s">
        <v>40</v>
      </c>
      <c r="D85" s="15"/>
      <c r="E85" s="56"/>
      <c r="F85" s="57"/>
      <c r="G85" s="20"/>
    </row>
    <row r="86" spans="1:7" s="18" customFormat="1" ht="16.5" thickTop="1" thickBot="1">
      <c r="A86" s="13"/>
      <c r="B86" s="15"/>
      <c r="C86" s="187" t="s">
        <v>38</v>
      </c>
      <c r="D86" s="15" t="s">
        <v>67</v>
      </c>
      <c r="E86" s="120">
        <v>973</v>
      </c>
      <c r="F86" s="109"/>
      <c r="G86" s="20"/>
    </row>
    <row r="87" spans="1:7" s="18" customFormat="1" ht="16.5" thickTop="1" thickBot="1">
      <c r="A87" s="13"/>
      <c r="B87" s="15"/>
      <c r="C87" s="187" t="s">
        <v>69</v>
      </c>
      <c r="D87" s="15" t="s">
        <v>53</v>
      </c>
      <c r="E87" s="71">
        <v>1</v>
      </c>
      <c r="F87" s="72"/>
      <c r="G87" s="20"/>
    </row>
    <row r="88" spans="1:7" s="18" customFormat="1" ht="16.5" thickTop="1" thickBot="1">
      <c r="A88" s="13"/>
      <c r="B88" s="15"/>
      <c r="C88" s="187" t="s">
        <v>70</v>
      </c>
      <c r="D88" s="15" t="s">
        <v>8</v>
      </c>
      <c r="E88" s="105" t="s">
        <v>139</v>
      </c>
      <c r="F88" s="108"/>
      <c r="G88" s="20"/>
    </row>
    <row r="89" spans="1:7" s="18" customFormat="1" ht="16.5" thickTop="1" thickBot="1">
      <c r="A89" s="13"/>
      <c r="B89" s="15"/>
      <c r="C89" s="187" t="s">
        <v>71</v>
      </c>
      <c r="D89" s="15" t="s">
        <v>68</v>
      </c>
      <c r="E89" s="219" t="s">
        <v>93</v>
      </c>
      <c r="F89" s="220"/>
      <c r="G89" s="20"/>
    </row>
    <row r="90" spans="1:7" ht="16.5" thickTop="1" thickBot="1">
      <c r="B90" s="15"/>
      <c r="C90" s="187" t="s">
        <v>72</v>
      </c>
      <c r="D90" s="15" t="s">
        <v>8</v>
      </c>
      <c r="E90" s="107" t="s">
        <v>139</v>
      </c>
      <c r="F90" s="110"/>
      <c r="G90" s="20"/>
    </row>
    <row r="91" spans="1:7" ht="16.5" thickTop="1" thickBot="1">
      <c r="B91" s="15"/>
      <c r="C91" s="187" t="s">
        <v>73</v>
      </c>
      <c r="D91" s="15" t="s">
        <v>67</v>
      </c>
      <c r="E91" s="85">
        <v>988</v>
      </c>
      <c r="F91" s="86"/>
      <c r="G91" s="20"/>
    </row>
    <row r="92" spans="1:7" ht="16.5" thickTop="1" thickBot="1">
      <c r="B92" s="15"/>
      <c r="C92" s="186" t="s">
        <v>41</v>
      </c>
      <c r="D92" s="15"/>
      <c r="E92" s="58"/>
      <c r="F92" s="59"/>
      <c r="G92" s="20"/>
    </row>
    <row r="93" spans="1:7" ht="16.5" thickTop="1" thickBot="1">
      <c r="A93" s="35"/>
      <c r="B93" s="15"/>
      <c r="C93" s="187" t="s">
        <v>42</v>
      </c>
      <c r="D93" s="19" t="s">
        <v>63</v>
      </c>
      <c r="E93" s="58"/>
      <c r="F93" s="59"/>
      <c r="G93" s="20"/>
    </row>
    <row r="94" spans="1:7" ht="16.5" thickTop="1" thickBot="1">
      <c r="B94" s="15"/>
      <c r="C94" s="185" t="s">
        <v>56</v>
      </c>
      <c r="D94" s="19" t="s">
        <v>53</v>
      </c>
      <c r="E94" s="58"/>
      <c r="F94" s="59"/>
      <c r="G94" s="20"/>
    </row>
    <row r="95" spans="1:7" ht="16.5" thickTop="1" thickBot="1">
      <c r="B95" s="15"/>
      <c r="C95" s="185" t="s">
        <v>57</v>
      </c>
      <c r="D95" s="19" t="s">
        <v>53</v>
      </c>
      <c r="E95" s="58"/>
      <c r="F95" s="59"/>
      <c r="G95" s="20"/>
    </row>
    <row r="96" spans="1:7" ht="16.5" thickTop="1" thickBot="1">
      <c r="B96" s="15"/>
      <c r="C96" s="185" t="s">
        <v>58</v>
      </c>
      <c r="D96" s="19" t="s">
        <v>53</v>
      </c>
      <c r="E96" s="58"/>
      <c r="F96" s="59"/>
      <c r="G96" s="20"/>
    </row>
    <row r="97" spans="1:7" ht="16.5" thickTop="1" thickBot="1">
      <c r="B97" s="15"/>
      <c r="C97" s="185" t="s">
        <v>59</v>
      </c>
      <c r="D97" s="19" t="s">
        <v>53</v>
      </c>
      <c r="E97" s="58"/>
      <c r="F97" s="59"/>
      <c r="G97" s="20"/>
    </row>
    <row r="98" spans="1:7" ht="16.5" thickTop="1" thickBot="1">
      <c r="B98" s="15"/>
      <c r="C98" s="185" t="s">
        <v>60</v>
      </c>
      <c r="D98" s="19" t="s">
        <v>54</v>
      </c>
      <c r="E98" s="58"/>
      <c r="F98" s="59"/>
      <c r="G98" s="20"/>
    </row>
    <row r="99" spans="1:7" ht="16.5" thickTop="1" thickBot="1">
      <c r="B99" s="15"/>
      <c r="C99" s="185" t="s">
        <v>61</v>
      </c>
      <c r="D99" s="19" t="s">
        <v>55</v>
      </c>
      <c r="E99" s="58"/>
      <c r="F99" s="59"/>
      <c r="G99" s="20"/>
    </row>
    <row r="100" spans="1:7" ht="16.5" thickTop="1" thickBot="1">
      <c r="B100" s="15"/>
      <c r="C100" s="185" t="s">
        <v>62</v>
      </c>
      <c r="D100" s="19" t="s">
        <v>55</v>
      </c>
      <c r="E100" s="58"/>
      <c r="F100" s="59"/>
      <c r="G100" s="20"/>
    </row>
    <row r="101" spans="1:7" ht="16.5" thickTop="1" thickBot="1">
      <c r="B101" s="15"/>
      <c r="C101" s="185" t="s">
        <v>45</v>
      </c>
      <c r="D101" s="19" t="s">
        <v>17</v>
      </c>
      <c r="E101" s="58"/>
      <c r="F101" s="59"/>
      <c r="G101" s="20"/>
    </row>
    <row r="102" spans="1:7" ht="31.5" thickTop="1" thickBot="1">
      <c r="B102" s="90">
        <v>7.2</v>
      </c>
      <c r="C102" s="197" t="s">
        <v>263</v>
      </c>
      <c r="D102" s="91"/>
      <c r="E102" s="73"/>
      <c r="F102" s="74"/>
      <c r="G102" s="75"/>
    </row>
    <row r="103" spans="1:7" ht="31.5" thickTop="1" thickBot="1">
      <c r="B103" s="15" t="s">
        <v>235</v>
      </c>
      <c r="C103" s="188" t="s">
        <v>238</v>
      </c>
      <c r="D103" s="19" t="s">
        <v>17</v>
      </c>
      <c r="E103" s="11">
        <v>1</v>
      </c>
      <c r="F103" s="22"/>
      <c r="G103" s="20">
        <f>E103*F103</f>
        <v>0</v>
      </c>
    </row>
    <row r="104" spans="1:7" s="18" customFormat="1" ht="31.5" thickTop="1" thickBot="1">
      <c r="A104" s="13"/>
      <c r="B104" s="15" t="s">
        <v>236</v>
      </c>
      <c r="C104" s="19" t="s">
        <v>207</v>
      </c>
      <c r="D104" s="15" t="s">
        <v>7</v>
      </c>
      <c r="E104" s="11">
        <v>1</v>
      </c>
      <c r="F104" s="22"/>
      <c r="G104" s="20">
        <f t="shared" ref="G104:G105" si="4">E104*F104</f>
        <v>0</v>
      </c>
    </row>
    <row r="105" spans="1:7" s="18" customFormat="1" ht="31.5" thickTop="1" thickBot="1">
      <c r="A105" s="13"/>
      <c r="B105" s="15" t="s">
        <v>237</v>
      </c>
      <c r="C105" s="19" t="s">
        <v>209</v>
      </c>
      <c r="D105" s="15" t="s">
        <v>7</v>
      </c>
      <c r="E105" s="11">
        <v>1</v>
      </c>
      <c r="F105" s="22"/>
      <c r="G105" s="20">
        <f t="shared" si="4"/>
        <v>0</v>
      </c>
    </row>
    <row r="106" spans="1:7" s="18" customFormat="1" ht="16.5" thickTop="1" thickBot="1">
      <c r="A106" s="13"/>
      <c r="B106" s="15" t="s">
        <v>271</v>
      </c>
      <c r="C106" s="19" t="s">
        <v>208</v>
      </c>
      <c r="D106" s="15" t="s">
        <v>7</v>
      </c>
      <c r="E106" s="11">
        <v>1</v>
      </c>
      <c r="F106" s="22"/>
      <c r="G106" s="20">
        <f t="shared" ref="G106" si="5">E106*F106</f>
        <v>0</v>
      </c>
    </row>
    <row r="107" spans="1:7" ht="16.5" thickTop="1" thickBot="1">
      <c r="B107" s="15"/>
      <c r="C107" s="189" t="s">
        <v>39</v>
      </c>
      <c r="D107" s="19"/>
      <c r="E107" s="21"/>
      <c r="F107" s="22"/>
      <c r="G107" s="20"/>
    </row>
    <row r="108" spans="1:7" ht="46.5" thickTop="1" thickBot="1">
      <c r="B108" s="15">
        <v>7.3</v>
      </c>
      <c r="C108" s="190" t="s">
        <v>197</v>
      </c>
      <c r="D108" s="19" t="s">
        <v>17</v>
      </c>
      <c r="E108" s="11">
        <v>1</v>
      </c>
      <c r="F108" s="22"/>
      <c r="G108" s="20">
        <f>F108</f>
        <v>0</v>
      </c>
    </row>
    <row r="109" spans="1:7" ht="16.5" thickTop="1" thickBot="1">
      <c r="B109" s="15"/>
      <c r="C109" s="191" t="s">
        <v>41</v>
      </c>
      <c r="D109" s="19"/>
      <c r="E109" s="21"/>
      <c r="F109" s="22"/>
      <c r="G109" s="20"/>
    </row>
    <row r="110" spans="1:7" ht="16.5" thickTop="1" thickBot="1">
      <c r="B110" s="15"/>
      <c r="C110" s="187" t="s">
        <v>46</v>
      </c>
      <c r="D110" s="19"/>
      <c r="E110" s="224"/>
      <c r="F110" s="225"/>
      <c r="G110" s="20"/>
    </row>
    <row r="111" spans="1:7" ht="16.5" thickTop="1" thickBot="1">
      <c r="B111" s="15"/>
      <c r="C111" s="187" t="s">
        <v>49</v>
      </c>
      <c r="D111" s="19" t="s">
        <v>52</v>
      </c>
      <c r="E111" s="217"/>
      <c r="F111" s="218"/>
      <c r="G111" s="20"/>
    </row>
    <row r="112" spans="1:7" ht="16.5" thickTop="1" thickBot="1">
      <c r="B112" s="15"/>
      <c r="C112" s="187" t="s">
        <v>51</v>
      </c>
      <c r="D112" s="19" t="s">
        <v>75</v>
      </c>
      <c r="E112" s="217"/>
      <c r="F112" s="218"/>
      <c r="G112" s="20"/>
    </row>
    <row r="113" spans="1:7" ht="16.5" thickTop="1" thickBot="1">
      <c r="B113" s="15"/>
      <c r="C113" s="187" t="s">
        <v>65</v>
      </c>
      <c r="D113" s="19" t="s">
        <v>64</v>
      </c>
      <c r="E113" s="217"/>
      <c r="F113" s="218"/>
      <c r="G113" s="20"/>
    </row>
    <row r="114" spans="1:7" ht="16.5" thickTop="1" thickBot="1">
      <c r="B114" s="15"/>
      <c r="C114" s="185" t="s">
        <v>66</v>
      </c>
      <c r="D114" s="19"/>
      <c r="E114" s="217"/>
      <c r="F114" s="218"/>
      <c r="G114" s="20"/>
    </row>
    <row r="115" spans="1:7" ht="15" customHeight="1" thickTop="1" thickBot="1">
      <c r="B115" s="15">
        <v>7.4</v>
      </c>
      <c r="C115" s="188" t="s">
        <v>262</v>
      </c>
      <c r="D115" s="19"/>
      <c r="E115" s="67"/>
      <c r="F115" s="68"/>
      <c r="G115" s="60"/>
    </row>
    <row r="116" spans="1:7" ht="15" customHeight="1" thickTop="1" thickBot="1">
      <c r="B116" s="15"/>
      <c r="C116" s="188"/>
      <c r="D116" s="19"/>
      <c r="E116" s="67"/>
      <c r="F116" s="68"/>
      <c r="G116" s="60"/>
    </row>
    <row r="117" spans="1:7" ht="16.5" thickTop="1" thickBot="1">
      <c r="B117" s="33"/>
      <c r="C117" s="33" t="s">
        <v>250</v>
      </c>
      <c r="D117" s="33"/>
      <c r="E117" s="62"/>
      <c r="F117" s="62"/>
      <c r="G117" s="34">
        <f>G77</f>
        <v>0</v>
      </c>
    </row>
    <row r="118" spans="1:7" ht="16.5" thickTop="1" thickBot="1">
      <c r="B118" s="33"/>
      <c r="C118" s="33" t="s">
        <v>251</v>
      </c>
      <c r="D118" s="33"/>
      <c r="E118" s="33"/>
      <c r="F118" s="33"/>
      <c r="G118" s="36">
        <f>G117*0.1</f>
        <v>0</v>
      </c>
    </row>
    <row r="119" spans="1:7" ht="16.5" thickTop="1" thickBot="1">
      <c r="B119" s="33"/>
      <c r="C119" s="33" t="s">
        <v>252</v>
      </c>
      <c r="D119" s="33"/>
      <c r="E119" s="33"/>
      <c r="F119" s="33"/>
      <c r="G119" s="36">
        <f>G118*0.16</f>
        <v>0</v>
      </c>
    </row>
    <row r="120" spans="1:7" ht="16.5" thickTop="1" thickBot="1">
      <c r="B120" s="33"/>
      <c r="C120" s="33" t="s">
        <v>253</v>
      </c>
      <c r="D120" s="33"/>
      <c r="E120" s="33"/>
      <c r="F120" s="33"/>
      <c r="G120" s="34">
        <f>G119+G118+G117</f>
        <v>0</v>
      </c>
    </row>
    <row r="121" spans="1:7" s="18" customFormat="1" ht="16.5" thickTop="1" thickBot="1">
      <c r="A121" s="13"/>
      <c r="B121" s="8" t="s">
        <v>254</v>
      </c>
      <c r="C121" s="9" t="s">
        <v>256</v>
      </c>
      <c r="D121" s="15"/>
      <c r="E121" s="11"/>
      <c r="F121" s="22"/>
      <c r="G121" s="25">
        <f>G128+G148+SUM(G157:G158)</f>
        <v>0</v>
      </c>
    </row>
    <row r="122" spans="1:7" s="18" customFormat="1" ht="31.5" customHeight="1" thickTop="1" thickBot="1">
      <c r="A122" s="13"/>
      <c r="B122" s="92"/>
      <c r="C122" s="226" t="s">
        <v>245</v>
      </c>
      <c r="D122" s="227"/>
      <c r="E122" s="227"/>
      <c r="F122" s="227"/>
      <c r="G122" s="228"/>
    </row>
    <row r="123" spans="1:7" s="18" customFormat="1" ht="16.5" thickTop="1" thickBot="1">
      <c r="A123" s="13"/>
      <c r="B123" s="15"/>
      <c r="C123" s="185" t="s">
        <v>195</v>
      </c>
      <c r="D123" s="63"/>
      <c r="E123" s="64"/>
      <c r="F123" s="64"/>
      <c r="G123" s="65"/>
    </row>
    <row r="124" spans="1:7" s="18" customFormat="1" ht="16.5" thickTop="1" thickBot="1">
      <c r="A124" s="13"/>
      <c r="B124" s="15"/>
      <c r="C124" s="185" t="s">
        <v>36</v>
      </c>
      <c r="D124" s="210"/>
      <c r="E124" s="211"/>
      <c r="F124" s="211"/>
      <c r="G124" s="212"/>
    </row>
    <row r="125" spans="1:7" s="18" customFormat="1" ht="16.5" thickTop="1" thickBot="1">
      <c r="A125" s="13"/>
      <c r="B125" s="15"/>
      <c r="C125" s="185" t="s">
        <v>43</v>
      </c>
      <c r="D125" s="52"/>
      <c r="E125" s="219" t="s">
        <v>44</v>
      </c>
      <c r="F125" s="223"/>
      <c r="G125" s="61"/>
    </row>
    <row r="126" spans="1:7" s="18" customFormat="1" ht="31.5" thickTop="1" thickBot="1">
      <c r="A126" s="13"/>
      <c r="B126" s="90"/>
      <c r="C126" s="184" t="s">
        <v>124</v>
      </c>
      <c r="D126" s="90"/>
      <c r="E126" s="80"/>
      <c r="F126" s="81"/>
      <c r="G126" s="75"/>
    </row>
    <row r="127" spans="1:7" s="18" customFormat="1" ht="16.5" thickTop="1" thickBot="1">
      <c r="A127" s="13"/>
      <c r="B127" s="15"/>
      <c r="C127" s="9" t="s">
        <v>47</v>
      </c>
      <c r="D127" s="15"/>
      <c r="E127" s="21"/>
      <c r="F127" s="22"/>
      <c r="G127" s="20"/>
    </row>
    <row r="128" spans="1:7" s="18" customFormat="1" ht="61.5" thickTop="1" thickBot="1">
      <c r="A128" s="13"/>
      <c r="B128" s="15">
        <v>7.1</v>
      </c>
      <c r="C128" s="28" t="s">
        <v>196</v>
      </c>
      <c r="D128" s="15"/>
      <c r="E128" s="11" t="s">
        <v>17</v>
      </c>
      <c r="F128" s="22">
        <v>1</v>
      </c>
      <c r="G128" s="20"/>
    </row>
    <row r="129" spans="1:7" s="18" customFormat="1" ht="16.5" thickTop="1" thickBot="1">
      <c r="A129" s="13"/>
      <c r="B129" s="15"/>
      <c r="C129" s="186" t="s">
        <v>40</v>
      </c>
      <c r="D129" s="15"/>
      <c r="E129" s="56"/>
      <c r="F129" s="57"/>
      <c r="G129" s="20"/>
    </row>
    <row r="130" spans="1:7" s="18" customFormat="1" ht="16.5" thickTop="1" thickBot="1">
      <c r="A130" s="13"/>
      <c r="B130" s="15"/>
      <c r="C130" s="187" t="s">
        <v>38</v>
      </c>
      <c r="D130" s="15" t="s">
        <v>67</v>
      </c>
      <c r="E130" s="120">
        <v>973</v>
      </c>
      <c r="F130" s="109"/>
      <c r="G130" s="20"/>
    </row>
    <row r="131" spans="1:7" s="18" customFormat="1" ht="16.5" thickTop="1" thickBot="1">
      <c r="A131" s="13"/>
      <c r="B131" s="15"/>
      <c r="C131" s="187" t="s">
        <v>69</v>
      </c>
      <c r="D131" s="15" t="s">
        <v>53</v>
      </c>
      <c r="E131" s="71">
        <v>1</v>
      </c>
      <c r="F131" s="72"/>
      <c r="G131" s="20"/>
    </row>
    <row r="132" spans="1:7" s="18" customFormat="1" ht="16.5" thickTop="1" thickBot="1">
      <c r="A132" s="13"/>
      <c r="B132" s="15"/>
      <c r="C132" s="187" t="s">
        <v>70</v>
      </c>
      <c r="D132" s="15" t="s">
        <v>8</v>
      </c>
      <c r="E132" s="105" t="s">
        <v>139</v>
      </c>
      <c r="F132" s="108"/>
      <c r="G132" s="20"/>
    </row>
    <row r="133" spans="1:7" s="18" customFormat="1" ht="16.5" thickTop="1" thickBot="1">
      <c r="A133" s="13"/>
      <c r="B133" s="15"/>
      <c r="C133" s="187" t="s">
        <v>71</v>
      </c>
      <c r="D133" s="15" t="s">
        <v>68</v>
      </c>
      <c r="E133" s="219" t="s">
        <v>93</v>
      </c>
      <c r="F133" s="220"/>
      <c r="G133" s="20"/>
    </row>
    <row r="134" spans="1:7" ht="16.5" thickTop="1" thickBot="1">
      <c r="B134" s="15"/>
      <c r="C134" s="187" t="s">
        <v>72</v>
      </c>
      <c r="D134" s="15" t="s">
        <v>8</v>
      </c>
      <c r="E134" s="107" t="s">
        <v>139</v>
      </c>
      <c r="F134" s="110"/>
      <c r="G134" s="20"/>
    </row>
    <row r="135" spans="1:7" ht="16.5" thickTop="1" thickBot="1">
      <c r="B135" s="15"/>
      <c r="C135" s="187" t="s">
        <v>73</v>
      </c>
      <c r="D135" s="15" t="s">
        <v>67</v>
      </c>
      <c r="E135" s="195">
        <v>988</v>
      </c>
      <c r="F135" s="196"/>
      <c r="G135" s="20"/>
    </row>
    <row r="136" spans="1:7" ht="16.5" thickTop="1" thickBot="1">
      <c r="B136" s="15"/>
      <c r="C136" s="186" t="s">
        <v>41</v>
      </c>
      <c r="D136" s="15"/>
      <c r="E136" s="58"/>
      <c r="F136" s="59"/>
      <c r="G136" s="20"/>
    </row>
    <row r="137" spans="1:7" ht="16.5" thickTop="1" thickBot="1">
      <c r="A137" s="35"/>
      <c r="B137" s="15"/>
      <c r="C137" s="187" t="s">
        <v>42</v>
      </c>
      <c r="D137" s="19" t="s">
        <v>63</v>
      </c>
      <c r="E137" s="58"/>
      <c r="F137" s="59"/>
      <c r="G137" s="20"/>
    </row>
    <row r="138" spans="1:7" ht="16.5" thickTop="1" thickBot="1">
      <c r="B138" s="15"/>
      <c r="C138" s="185" t="s">
        <v>56</v>
      </c>
      <c r="D138" s="19" t="s">
        <v>53</v>
      </c>
      <c r="E138" s="58"/>
      <c r="F138" s="59"/>
      <c r="G138" s="20"/>
    </row>
    <row r="139" spans="1:7" ht="16.5" thickTop="1" thickBot="1">
      <c r="B139" s="15"/>
      <c r="C139" s="185" t="s">
        <v>57</v>
      </c>
      <c r="D139" s="19" t="s">
        <v>53</v>
      </c>
      <c r="E139" s="58"/>
      <c r="F139" s="59"/>
      <c r="G139" s="20"/>
    </row>
    <row r="140" spans="1:7" ht="16.5" thickTop="1" thickBot="1">
      <c r="B140" s="15"/>
      <c r="C140" s="185" t="s">
        <v>58</v>
      </c>
      <c r="D140" s="19" t="s">
        <v>53</v>
      </c>
      <c r="E140" s="58"/>
      <c r="F140" s="59"/>
      <c r="G140" s="20"/>
    </row>
    <row r="141" spans="1:7" ht="16.5" thickTop="1" thickBot="1">
      <c r="B141" s="15"/>
      <c r="C141" s="185" t="s">
        <v>59</v>
      </c>
      <c r="D141" s="19" t="s">
        <v>53</v>
      </c>
      <c r="E141" s="58"/>
      <c r="F141" s="59"/>
      <c r="G141" s="20"/>
    </row>
    <row r="142" spans="1:7" ht="16.5" thickTop="1" thickBot="1">
      <c r="B142" s="15"/>
      <c r="C142" s="185" t="s">
        <v>60</v>
      </c>
      <c r="D142" s="19" t="s">
        <v>54</v>
      </c>
      <c r="E142" s="58"/>
      <c r="F142" s="59"/>
      <c r="G142" s="20"/>
    </row>
    <row r="143" spans="1:7" ht="16.5" thickTop="1" thickBot="1">
      <c r="B143" s="15"/>
      <c r="C143" s="185" t="s">
        <v>61</v>
      </c>
      <c r="D143" s="19" t="s">
        <v>55</v>
      </c>
      <c r="E143" s="58"/>
      <c r="F143" s="59"/>
      <c r="G143" s="20"/>
    </row>
    <row r="144" spans="1:7" ht="16.5" thickTop="1" thickBot="1">
      <c r="B144" s="15"/>
      <c r="C144" s="185" t="s">
        <v>62</v>
      </c>
      <c r="D144" s="19" t="s">
        <v>55</v>
      </c>
      <c r="E144" s="58"/>
      <c r="F144" s="59"/>
      <c r="G144" s="20"/>
    </row>
    <row r="145" spans="2:7" ht="16.5" thickTop="1" thickBot="1">
      <c r="B145" s="15"/>
      <c r="C145" s="185" t="s">
        <v>45</v>
      </c>
      <c r="D145" s="19" t="s">
        <v>17</v>
      </c>
      <c r="E145" s="58"/>
      <c r="F145" s="59"/>
      <c r="G145" s="20"/>
    </row>
    <row r="146" spans="2:7" ht="16.5" thickTop="1" thickBot="1">
      <c r="B146" s="90">
        <v>7.2</v>
      </c>
      <c r="C146" s="197" t="s">
        <v>264</v>
      </c>
      <c r="D146" s="91"/>
      <c r="E146" s="73"/>
      <c r="F146" s="74"/>
      <c r="G146" s="75"/>
    </row>
    <row r="147" spans="2:7" ht="16.5" thickTop="1" thickBot="1">
      <c r="B147" s="15"/>
      <c r="C147" s="189" t="s">
        <v>39</v>
      </c>
      <c r="D147" s="19"/>
      <c r="E147" s="21"/>
      <c r="F147" s="22"/>
      <c r="G147" s="20"/>
    </row>
    <row r="148" spans="2:7" ht="46.5" thickTop="1" thickBot="1">
      <c r="B148" s="15">
        <v>7.3</v>
      </c>
      <c r="C148" s="190" t="s">
        <v>197</v>
      </c>
      <c r="D148" s="19" t="s">
        <v>17</v>
      </c>
      <c r="E148" s="11">
        <v>1</v>
      </c>
      <c r="F148" s="22"/>
      <c r="G148" s="20">
        <f>F148</f>
        <v>0</v>
      </c>
    </row>
    <row r="149" spans="2:7" ht="16.5" thickTop="1" thickBot="1">
      <c r="B149" s="15"/>
      <c r="C149" s="191" t="s">
        <v>41</v>
      </c>
      <c r="D149" s="19"/>
      <c r="E149" s="21"/>
      <c r="F149" s="22"/>
      <c r="G149" s="20"/>
    </row>
    <row r="150" spans="2:7" ht="16.5" thickTop="1" thickBot="1">
      <c r="B150" s="15"/>
      <c r="C150" s="187" t="s">
        <v>46</v>
      </c>
      <c r="D150" s="19"/>
      <c r="E150" s="224"/>
      <c r="F150" s="225"/>
      <c r="G150" s="20"/>
    </row>
    <row r="151" spans="2:7" ht="16.5" thickTop="1" thickBot="1">
      <c r="B151" s="15"/>
      <c r="C151" s="187" t="s">
        <v>49</v>
      </c>
      <c r="D151" s="19" t="s">
        <v>52</v>
      </c>
      <c r="E151" s="217"/>
      <c r="F151" s="218"/>
      <c r="G151" s="20"/>
    </row>
    <row r="152" spans="2:7" ht="16.5" thickTop="1" thickBot="1">
      <c r="B152" s="15"/>
      <c r="C152" s="187" t="s">
        <v>51</v>
      </c>
      <c r="D152" s="19" t="s">
        <v>75</v>
      </c>
      <c r="E152" s="217"/>
      <c r="F152" s="218"/>
      <c r="G152" s="20"/>
    </row>
    <row r="153" spans="2:7" ht="16.5" thickTop="1" thickBot="1">
      <c r="B153" s="15"/>
      <c r="C153" s="187" t="s">
        <v>65</v>
      </c>
      <c r="D153" s="19" t="s">
        <v>64</v>
      </c>
      <c r="E153" s="217"/>
      <c r="F153" s="218"/>
      <c r="G153" s="20"/>
    </row>
    <row r="154" spans="2:7" ht="16.5" thickTop="1" thickBot="1">
      <c r="B154" s="15"/>
      <c r="C154" s="185" t="s">
        <v>66</v>
      </c>
      <c r="D154" s="19"/>
      <c r="E154" s="217"/>
      <c r="F154" s="218"/>
      <c r="G154" s="20"/>
    </row>
    <row r="155" spans="2:7" ht="16.5" thickTop="1" thickBot="1">
      <c r="B155" s="15"/>
      <c r="C155" s="191" t="s">
        <v>76</v>
      </c>
      <c r="D155" s="19"/>
      <c r="E155" s="67"/>
      <c r="F155" s="68"/>
      <c r="G155" s="60"/>
    </row>
    <row r="156" spans="2:7" ht="31.5" thickTop="1" thickBot="1">
      <c r="B156" s="90">
        <v>7.4</v>
      </c>
      <c r="C156" s="197" t="s">
        <v>239</v>
      </c>
      <c r="D156" s="91"/>
      <c r="E156" s="198">
        <v>0</v>
      </c>
      <c r="F156" s="74"/>
      <c r="G156" s="75"/>
    </row>
    <row r="157" spans="2:7" ht="31.5" thickTop="1" thickBot="1">
      <c r="B157" s="15" t="s">
        <v>78</v>
      </c>
      <c r="C157" s="188" t="s">
        <v>240</v>
      </c>
      <c r="D157" s="19" t="s">
        <v>17</v>
      </c>
      <c r="E157" s="11">
        <v>1</v>
      </c>
      <c r="F157" s="22"/>
      <c r="G157" s="20">
        <f>E157*F157</f>
        <v>0</v>
      </c>
    </row>
    <row r="158" spans="2:7" ht="46.5" thickTop="1" thickBot="1">
      <c r="B158" s="15" t="s">
        <v>79</v>
      </c>
      <c r="C158" s="188" t="s">
        <v>241</v>
      </c>
      <c r="D158" s="19" t="s">
        <v>8</v>
      </c>
      <c r="E158" s="11">
        <v>90</v>
      </c>
      <c r="F158" s="22"/>
      <c r="G158" s="20">
        <f>E158*F158</f>
        <v>0</v>
      </c>
    </row>
    <row r="159" spans="2:7" ht="16.5" thickTop="1" thickBot="1">
      <c r="B159" s="33"/>
      <c r="C159" s="33" t="s">
        <v>258</v>
      </c>
      <c r="D159" s="33"/>
      <c r="E159" s="62"/>
      <c r="F159" s="62"/>
      <c r="G159" s="34">
        <f>G121</f>
        <v>0</v>
      </c>
    </row>
    <row r="160" spans="2:7" ht="16.5" thickTop="1" thickBot="1">
      <c r="B160" s="33"/>
      <c r="C160" s="33" t="s">
        <v>259</v>
      </c>
      <c r="D160" s="33"/>
      <c r="E160" s="33"/>
      <c r="F160" s="33"/>
      <c r="G160" s="36">
        <f>G159*0.1</f>
        <v>0</v>
      </c>
    </row>
    <row r="161" spans="2:7" ht="16.5" thickTop="1" thickBot="1">
      <c r="B161" s="33"/>
      <c r="C161" s="33" t="s">
        <v>260</v>
      </c>
      <c r="D161" s="33"/>
      <c r="E161" s="33"/>
      <c r="F161" s="33"/>
      <c r="G161" s="36">
        <f>G160*0.16</f>
        <v>0</v>
      </c>
    </row>
    <row r="162" spans="2:7" ht="16.5" thickTop="1" thickBot="1">
      <c r="B162" s="33"/>
      <c r="C162" s="33" t="s">
        <v>261</v>
      </c>
      <c r="D162" s="33"/>
      <c r="E162" s="33"/>
      <c r="F162" s="33"/>
      <c r="G162" s="34">
        <f>G161+G160+G159</f>
        <v>0</v>
      </c>
    </row>
    <row r="163" spans="2:7" ht="15.75" thickTop="1"/>
  </sheetData>
  <mergeCells count="24">
    <mergeCell ref="E152:F152"/>
    <mergeCell ref="E153:F153"/>
    <mergeCell ref="E154:F154"/>
    <mergeCell ref="C78:G78"/>
    <mergeCell ref="C122:G122"/>
    <mergeCell ref="D124:G124"/>
    <mergeCell ref="E125:F125"/>
    <mergeCell ref="E133:F133"/>
    <mergeCell ref="E150:F150"/>
    <mergeCell ref="E151:F151"/>
    <mergeCell ref="E114:F114"/>
    <mergeCell ref="D80:G80"/>
    <mergeCell ref="E81:F81"/>
    <mergeCell ref="E89:F89"/>
    <mergeCell ref="E110:F110"/>
    <mergeCell ref="E111:F111"/>
    <mergeCell ref="E112:F112"/>
    <mergeCell ref="E113:F113"/>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9" max="16383" man="1"/>
    <brk id="76" max="16383" man="1"/>
    <brk id="120" max="16383" man="1"/>
  </row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39997558519241921"/>
    <pageSetUpPr fitToPage="1"/>
  </sheetPr>
  <dimension ref="A2:L118"/>
  <sheetViews>
    <sheetView view="pageBreakPreview" zoomScale="90" zoomScaleNormal="100" zoomScaleSheetLayoutView="90" workbookViewId="0">
      <selection activeCell="C42" sqref="C42"/>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 min="19" max="19" width="8.5703125"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203</v>
      </c>
      <c r="C5" s="213"/>
      <c r="D5" s="213"/>
      <c r="E5" s="213"/>
      <c r="F5" s="213"/>
      <c r="G5" s="213"/>
    </row>
    <row r="6" spans="1:7" ht="16.5" thickTop="1" thickBot="1">
      <c r="B6" s="5" t="s">
        <v>189</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4</v>
      </c>
      <c r="F15" s="16"/>
      <c r="G15" s="20">
        <f t="shared" ref="G15:G21" si="0">E15*F15</f>
        <v>0</v>
      </c>
    </row>
    <row r="16" spans="1:7" s="18" customFormat="1" ht="31.5" thickTop="1" thickBot="1">
      <c r="A16" s="13"/>
      <c r="B16" s="15">
        <v>2.2000000000000002</v>
      </c>
      <c r="C16" s="19" t="s">
        <v>227</v>
      </c>
      <c r="D16" s="15" t="s">
        <v>8</v>
      </c>
      <c r="E16" s="11">
        <v>155.70000000000002</v>
      </c>
      <c r="F16" s="16"/>
      <c r="G16" s="20">
        <f t="shared" si="0"/>
        <v>0</v>
      </c>
    </row>
    <row r="17" spans="1:7" s="18" customFormat="1" ht="31.5" thickTop="1" thickBot="1">
      <c r="A17" s="13"/>
      <c r="B17" s="15">
        <v>2.2999999999999998</v>
      </c>
      <c r="C17" s="19" t="s">
        <v>226</v>
      </c>
      <c r="D17" s="15" t="s">
        <v>8</v>
      </c>
      <c r="E17" s="11">
        <v>17.3</v>
      </c>
      <c r="F17" s="16"/>
      <c r="G17" s="20">
        <f t="shared" si="0"/>
        <v>0</v>
      </c>
    </row>
    <row r="18" spans="1:7" s="18" customFormat="1" ht="31.5" thickTop="1" thickBot="1">
      <c r="A18" s="13"/>
      <c r="B18" s="15">
        <v>2.4</v>
      </c>
      <c r="C18" s="19" t="s">
        <v>117</v>
      </c>
      <c r="D18" s="15" t="s">
        <v>18</v>
      </c>
      <c r="E18" s="11">
        <v>1.5570000000000002</v>
      </c>
      <c r="F18" s="16"/>
      <c r="G18" s="20">
        <f t="shared" si="0"/>
        <v>0</v>
      </c>
    </row>
    <row r="19" spans="1:7" s="18" customFormat="1" ht="31.5" thickTop="1" thickBot="1">
      <c r="A19" s="13"/>
      <c r="B19" s="15">
        <v>2.5</v>
      </c>
      <c r="C19" s="19" t="s">
        <v>118</v>
      </c>
      <c r="D19" s="15" t="s">
        <v>18</v>
      </c>
      <c r="E19" s="11">
        <v>1.5570000000000002</v>
      </c>
      <c r="F19" s="16"/>
      <c r="G19" s="20">
        <f t="shared" si="0"/>
        <v>0</v>
      </c>
    </row>
    <row r="20" spans="1:7" s="18" customFormat="1" ht="46.5" thickTop="1" thickBot="1">
      <c r="A20" s="13"/>
      <c r="B20" s="15">
        <v>2.6</v>
      </c>
      <c r="C20" s="19" t="s">
        <v>224</v>
      </c>
      <c r="D20" s="15" t="s">
        <v>8</v>
      </c>
      <c r="E20" s="11">
        <v>155.70000000000002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SUM(G23:G29)</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13</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230</v>
      </c>
      <c r="D26" s="15" t="s">
        <v>30</v>
      </c>
      <c r="E26" s="11">
        <v>1</v>
      </c>
      <c r="F26" s="22"/>
      <c r="G26" s="20">
        <f>E26*F26</f>
        <v>0</v>
      </c>
    </row>
    <row r="27" spans="1:7" s="18" customFormat="1" ht="31.5" thickTop="1" thickBot="1">
      <c r="A27" s="13"/>
      <c r="B27" s="15">
        <v>3.4</v>
      </c>
      <c r="C27" s="19" t="s">
        <v>207</v>
      </c>
      <c r="D27" s="15" t="s">
        <v>7</v>
      </c>
      <c r="E27" s="11">
        <v>1</v>
      </c>
      <c r="F27" s="22"/>
      <c r="G27" s="20">
        <f t="shared" ref="G27:G29" si="1">E27*F27</f>
        <v>0</v>
      </c>
    </row>
    <row r="28" spans="1:7" s="18" customFormat="1" ht="31.5" thickTop="1" thickBot="1">
      <c r="A28" s="13"/>
      <c r="B28" s="15">
        <v>3.5</v>
      </c>
      <c r="C28" s="19" t="s">
        <v>209</v>
      </c>
      <c r="D28" s="15" t="s">
        <v>7</v>
      </c>
      <c r="E28" s="11">
        <v>1</v>
      </c>
      <c r="F28" s="22"/>
      <c r="G28" s="20">
        <f t="shared" si="1"/>
        <v>0</v>
      </c>
    </row>
    <row r="29" spans="1:7" s="18" customFormat="1" ht="16.5" thickTop="1" thickBot="1">
      <c r="A29" s="13"/>
      <c r="B29" s="15">
        <v>3.6</v>
      </c>
      <c r="C29" s="19" t="s">
        <v>208</v>
      </c>
      <c r="D29" s="15" t="s">
        <v>7</v>
      </c>
      <c r="E29" s="11">
        <v>1</v>
      </c>
      <c r="F29" s="22"/>
      <c r="G29" s="20">
        <f t="shared" si="1"/>
        <v>0</v>
      </c>
    </row>
    <row r="30" spans="1:7" s="18" customFormat="1" ht="16.5" thickTop="1" thickBot="1">
      <c r="A30" s="13"/>
      <c r="B30" s="15"/>
      <c r="C30" s="47" t="s">
        <v>23</v>
      </c>
      <c r="D30" s="15"/>
      <c r="E30" s="24"/>
      <c r="F30" s="22"/>
      <c r="G30" s="48">
        <f>G9+G14+G22</f>
        <v>0</v>
      </c>
    </row>
    <row r="31" spans="1:7" s="18" customFormat="1" ht="16.5" thickTop="1" thickBot="1">
      <c r="A31" s="13"/>
      <c r="B31" s="15"/>
      <c r="C31" s="47" t="s">
        <v>24</v>
      </c>
      <c r="D31" s="15"/>
      <c r="E31" s="24"/>
      <c r="F31" s="22"/>
      <c r="G31" s="48">
        <f>G30</f>
        <v>0</v>
      </c>
    </row>
    <row r="32" spans="1:7" s="18" customFormat="1" ht="16.5" thickTop="1" thickBot="1">
      <c r="A32" s="13"/>
      <c r="B32" s="8" t="s">
        <v>90</v>
      </c>
      <c r="C32" s="9"/>
      <c r="D32" s="15"/>
      <c r="E32" s="24"/>
      <c r="F32" s="22"/>
      <c r="G32" s="25">
        <f>SUM(G38:G46)</f>
        <v>0</v>
      </c>
    </row>
    <row r="33" spans="1:7" s="18" customFormat="1" ht="16.5" thickTop="1" thickBot="1">
      <c r="A33" s="13"/>
      <c r="B33" s="92"/>
      <c r="C33" s="91" t="s">
        <v>34</v>
      </c>
      <c r="D33" s="90"/>
      <c r="E33" s="77"/>
      <c r="F33" s="74"/>
      <c r="G33" s="76"/>
    </row>
    <row r="34" spans="1:7" s="18" customFormat="1" ht="16.5" thickTop="1" thickBot="1">
      <c r="A34" s="13"/>
      <c r="B34" s="8"/>
      <c r="C34" s="55" t="s">
        <v>35</v>
      </c>
      <c r="D34" s="214"/>
      <c r="E34" s="215"/>
      <c r="F34" s="215"/>
      <c r="G34" s="216"/>
    </row>
    <row r="35" spans="1:7" s="18" customFormat="1" ht="16.5" thickTop="1" thickBot="1">
      <c r="A35" s="13"/>
      <c r="B35" s="8"/>
      <c r="C35" s="55" t="s">
        <v>32</v>
      </c>
      <c r="D35" s="210"/>
      <c r="E35" s="211"/>
      <c r="F35" s="211"/>
      <c r="G35" s="212"/>
    </row>
    <row r="36" spans="1:7" s="18" customFormat="1" ht="16.5" thickTop="1" thickBot="1">
      <c r="A36" s="13"/>
      <c r="B36" s="8"/>
      <c r="C36" s="55" t="s">
        <v>33</v>
      </c>
      <c r="D36" s="210"/>
      <c r="E36" s="211"/>
      <c r="F36" s="211"/>
      <c r="G36" s="212"/>
    </row>
    <row r="37" spans="1:7" s="18" customFormat="1" ht="31.5" thickTop="1" thickBot="1">
      <c r="A37" s="13"/>
      <c r="B37" s="92"/>
      <c r="C37" s="91" t="s">
        <v>103</v>
      </c>
      <c r="D37" s="93"/>
      <c r="E37" s="98"/>
      <c r="F37" s="81"/>
      <c r="G37" s="97"/>
    </row>
    <row r="38" spans="1:7" s="18" customFormat="1" ht="31.5" thickTop="1" thickBot="1">
      <c r="A38" s="13"/>
      <c r="B38" s="26">
        <v>4.0999999999999996</v>
      </c>
      <c r="C38" s="19" t="s">
        <v>37</v>
      </c>
      <c r="D38" s="15" t="s">
        <v>7</v>
      </c>
      <c r="E38" s="24">
        <v>1</v>
      </c>
      <c r="F38" s="22"/>
      <c r="G38" s="27">
        <f>F38*E38</f>
        <v>0</v>
      </c>
    </row>
    <row r="39" spans="1:7" s="18" customFormat="1" ht="31.5" thickTop="1" thickBot="1">
      <c r="A39" s="13"/>
      <c r="B39" s="26">
        <v>4.2</v>
      </c>
      <c r="C39" s="19" t="s">
        <v>115</v>
      </c>
      <c r="D39" s="15" t="s">
        <v>17</v>
      </c>
      <c r="E39" s="24">
        <v>4</v>
      </c>
      <c r="F39" s="22"/>
      <c r="G39" s="27">
        <f>F39*E39</f>
        <v>0</v>
      </c>
    </row>
    <row r="40" spans="1:7" s="18" customFormat="1" ht="46.5" thickTop="1" thickBot="1">
      <c r="A40" s="13"/>
      <c r="B40" s="94"/>
      <c r="C40" s="91" t="s">
        <v>288</v>
      </c>
      <c r="D40" s="90"/>
      <c r="E40" s="77"/>
      <c r="F40" s="74"/>
      <c r="G40" s="78"/>
    </row>
    <row r="41" spans="1:7" s="18" customFormat="1" ht="16.5" thickTop="1" thickBot="1">
      <c r="A41" s="13"/>
      <c r="B41" s="26">
        <v>4.3</v>
      </c>
      <c r="C41" s="19" t="s">
        <v>74</v>
      </c>
      <c r="D41" s="15" t="s">
        <v>17</v>
      </c>
      <c r="E41" s="24">
        <v>1</v>
      </c>
      <c r="F41" s="22"/>
      <c r="G41" s="27">
        <f t="shared" ref="G41:G46" si="2">F41*E41</f>
        <v>0</v>
      </c>
    </row>
    <row r="42" spans="1:7" s="18" customFormat="1" ht="16.5" thickTop="1" thickBot="1">
      <c r="A42" s="13"/>
      <c r="B42" s="26">
        <v>4.4000000000000004</v>
      </c>
      <c r="C42" s="19" t="s">
        <v>81</v>
      </c>
      <c r="D42" s="15" t="s">
        <v>7</v>
      </c>
      <c r="E42" s="24">
        <v>1</v>
      </c>
      <c r="F42" s="22"/>
      <c r="G42" s="27">
        <f t="shared" si="2"/>
        <v>0</v>
      </c>
    </row>
    <row r="43" spans="1:7" s="18" customFormat="1" ht="16.5" thickTop="1" thickBot="1">
      <c r="A43" s="13"/>
      <c r="B43" s="26">
        <v>4.5</v>
      </c>
      <c r="C43" s="19" t="s">
        <v>22</v>
      </c>
      <c r="D43" s="15" t="s">
        <v>17</v>
      </c>
      <c r="E43" s="24">
        <v>1</v>
      </c>
      <c r="F43" s="22"/>
      <c r="G43" s="27">
        <f t="shared" si="2"/>
        <v>0</v>
      </c>
    </row>
    <row r="44" spans="1:7" s="18" customFormat="1" ht="31.5" thickTop="1" thickBot="1">
      <c r="A44" s="13"/>
      <c r="B44" s="26">
        <v>4.5999999999999996</v>
      </c>
      <c r="C44" s="19" t="s">
        <v>130</v>
      </c>
      <c r="D44" s="15" t="s">
        <v>17</v>
      </c>
      <c r="E44" s="24">
        <v>1</v>
      </c>
      <c r="F44" s="22"/>
      <c r="G44" s="27">
        <f t="shared" si="2"/>
        <v>0</v>
      </c>
    </row>
    <row r="45" spans="1:7" s="18" customFormat="1" ht="31.5" thickTop="1" thickBot="1">
      <c r="A45" s="13"/>
      <c r="B45" s="26">
        <v>4.7</v>
      </c>
      <c r="C45" s="19" t="s">
        <v>278</v>
      </c>
      <c r="D45" s="15" t="s">
        <v>7</v>
      </c>
      <c r="E45" s="24">
        <v>1</v>
      </c>
      <c r="F45" s="22"/>
      <c r="G45" s="27">
        <f t="shared" si="2"/>
        <v>0</v>
      </c>
    </row>
    <row r="46" spans="1:7" s="18" customFormat="1" ht="16.5" thickTop="1" thickBot="1">
      <c r="A46" s="13"/>
      <c r="B46" s="26">
        <v>4.8</v>
      </c>
      <c r="C46" s="19" t="s">
        <v>91</v>
      </c>
      <c r="D46" s="15" t="s">
        <v>17</v>
      </c>
      <c r="E46" s="24">
        <v>3</v>
      </c>
      <c r="F46" s="22"/>
      <c r="G46" s="27">
        <f t="shared" si="2"/>
        <v>0</v>
      </c>
    </row>
    <row r="47" spans="1:7" s="18" customFormat="1" ht="16.5" thickTop="1" thickBot="1">
      <c r="A47" s="13"/>
      <c r="B47" s="8" t="s">
        <v>29</v>
      </c>
      <c r="C47" s="9"/>
      <c r="D47" s="15"/>
      <c r="E47" s="24"/>
      <c r="F47" s="22"/>
      <c r="G47" s="25">
        <f>SUM(G49:G56)</f>
        <v>0</v>
      </c>
    </row>
    <row r="48" spans="1:7" s="18" customFormat="1" ht="46.5" thickTop="1" thickBot="1">
      <c r="A48" s="13"/>
      <c r="B48" s="88"/>
      <c r="C48" s="89" t="s">
        <v>92</v>
      </c>
      <c r="D48" s="88"/>
      <c r="E48" s="79"/>
      <c r="F48" s="74"/>
      <c r="G48" s="75"/>
    </row>
    <row r="49" spans="1:12" s="18" customFormat="1" ht="16.5" thickTop="1" thickBot="1">
      <c r="A49" s="13"/>
      <c r="B49" s="194">
        <v>5.0999999999999996</v>
      </c>
      <c r="C49" s="28" t="s">
        <v>88</v>
      </c>
      <c r="D49" s="15" t="s">
        <v>8</v>
      </c>
      <c r="E49" s="11">
        <v>160</v>
      </c>
      <c r="F49" s="22"/>
      <c r="G49" s="20">
        <f t="shared" ref="G49:G56" si="3">E49*F49</f>
        <v>0</v>
      </c>
    </row>
    <row r="50" spans="1:12" s="31" customFormat="1" ht="18.75" thickTop="1" thickBot="1">
      <c r="A50" s="29"/>
      <c r="B50" s="15">
        <v>5.2</v>
      </c>
      <c r="C50" s="23" t="s">
        <v>25</v>
      </c>
      <c r="D50" s="15" t="s">
        <v>17</v>
      </c>
      <c r="E50" s="16">
        <v>1</v>
      </c>
      <c r="F50" s="22"/>
      <c r="G50" s="20">
        <f t="shared" si="3"/>
        <v>0</v>
      </c>
    </row>
    <row r="51" spans="1:12" s="31" customFormat="1" ht="18.75" thickTop="1" thickBot="1">
      <c r="A51" s="29"/>
      <c r="B51" s="194">
        <v>5.3</v>
      </c>
      <c r="C51" s="23" t="s">
        <v>21</v>
      </c>
      <c r="D51" s="15" t="s">
        <v>17</v>
      </c>
      <c r="E51" s="16">
        <v>3</v>
      </c>
      <c r="F51" s="22"/>
      <c r="G51" s="20">
        <f t="shared" si="3"/>
        <v>0</v>
      </c>
    </row>
    <row r="52" spans="1:12" s="31" customFormat="1" ht="16.5" thickTop="1" thickBot="1">
      <c r="A52" s="29"/>
      <c r="B52" s="15">
        <v>5.4</v>
      </c>
      <c r="C52" s="23" t="s">
        <v>27</v>
      </c>
      <c r="D52" s="15" t="s">
        <v>17</v>
      </c>
      <c r="E52" s="11">
        <v>2</v>
      </c>
      <c r="F52" s="22"/>
      <c r="G52" s="20">
        <f t="shared" si="3"/>
        <v>0</v>
      </c>
    </row>
    <row r="53" spans="1:12" s="31" customFormat="1" ht="16.5" thickTop="1" thickBot="1">
      <c r="A53" s="29"/>
      <c r="B53" s="194">
        <v>5.5</v>
      </c>
      <c r="C53" s="32" t="s">
        <v>121</v>
      </c>
      <c r="D53" s="15" t="s">
        <v>17</v>
      </c>
      <c r="E53" s="11">
        <v>3</v>
      </c>
      <c r="F53" s="22"/>
      <c r="G53" s="20">
        <f t="shared" si="3"/>
        <v>0</v>
      </c>
    </row>
    <row r="54" spans="1:12" s="31" customFormat="1" ht="16.5" thickTop="1" thickBot="1">
      <c r="A54" s="29"/>
      <c r="B54" s="15">
        <v>5.6</v>
      </c>
      <c r="C54" s="32" t="s">
        <v>122</v>
      </c>
      <c r="D54" s="15" t="s">
        <v>17</v>
      </c>
      <c r="E54" s="11">
        <v>6</v>
      </c>
      <c r="F54" s="22"/>
      <c r="G54" s="20">
        <f t="shared" si="3"/>
        <v>0</v>
      </c>
    </row>
    <row r="55" spans="1:12" s="18" customFormat="1" ht="16.5" thickTop="1" thickBot="1">
      <c r="A55" s="13"/>
      <c r="B55" s="194">
        <v>5.7</v>
      </c>
      <c r="C55" s="19" t="s">
        <v>105</v>
      </c>
      <c r="D55" s="15" t="s">
        <v>17</v>
      </c>
      <c r="E55" s="11">
        <v>3</v>
      </c>
      <c r="F55" s="22"/>
      <c r="G55" s="20">
        <f t="shared" si="3"/>
        <v>0</v>
      </c>
    </row>
    <row r="56" spans="1:12" s="18" customFormat="1" ht="31.5" thickTop="1" thickBot="1">
      <c r="A56" s="13"/>
      <c r="B56" s="15">
        <v>5.8</v>
      </c>
      <c r="C56" s="19" t="s">
        <v>193</v>
      </c>
      <c r="D56" s="15" t="s">
        <v>17</v>
      </c>
      <c r="E56" s="11">
        <v>1</v>
      </c>
      <c r="F56" s="22"/>
      <c r="G56" s="20">
        <f t="shared" si="3"/>
        <v>0</v>
      </c>
      <c r="I56"/>
      <c r="J56" s="50"/>
      <c r="K56" s="50"/>
      <c r="L56" s="50"/>
    </row>
    <row r="57" spans="1:12" s="18" customFormat="1" ht="46.5" thickTop="1" thickBot="1">
      <c r="A57" s="13"/>
      <c r="B57" s="95"/>
      <c r="C57" s="96" t="s">
        <v>99</v>
      </c>
      <c r="D57" s="90"/>
      <c r="E57" s="73"/>
      <c r="F57" s="74"/>
      <c r="G57" s="75"/>
      <c r="I57" s="51"/>
      <c r="J57" s="50"/>
      <c r="K57" s="50"/>
      <c r="L57" s="50"/>
    </row>
    <row r="58" spans="1:12" s="18" customFormat="1" ht="16.5" thickTop="1" thickBot="1">
      <c r="A58" s="13"/>
      <c r="B58" s="194">
        <v>5.9</v>
      </c>
      <c r="C58" s="30" t="s">
        <v>98</v>
      </c>
      <c r="D58" s="15" t="s">
        <v>30</v>
      </c>
      <c r="E58" s="11">
        <v>1</v>
      </c>
      <c r="F58" s="22"/>
      <c r="G58" s="20"/>
      <c r="I58" s="51"/>
      <c r="J58" s="50"/>
      <c r="K58" s="50"/>
      <c r="L58" s="50"/>
    </row>
    <row r="59" spans="1:12" s="18" customFormat="1" ht="16.5" thickTop="1" thickBot="1">
      <c r="A59" s="13"/>
      <c r="B59" s="49"/>
      <c r="C59" s="47" t="s">
        <v>23</v>
      </c>
      <c r="D59" s="15"/>
      <c r="E59" s="11"/>
      <c r="F59" s="22"/>
      <c r="G59" s="20">
        <f>G32+G47</f>
        <v>0</v>
      </c>
      <c r="I59" s="51"/>
      <c r="J59" s="50"/>
      <c r="K59" s="50"/>
      <c r="L59" s="50"/>
    </row>
    <row r="60" spans="1:12" s="18" customFormat="1" ht="16.5" thickTop="1" thickBot="1">
      <c r="A60" s="13"/>
      <c r="B60" s="49"/>
      <c r="C60" s="47" t="s">
        <v>24</v>
      </c>
      <c r="D60" s="15"/>
      <c r="E60" s="11"/>
      <c r="F60" s="22"/>
      <c r="G60" s="20">
        <f>G59</f>
        <v>0</v>
      </c>
      <c r="I60" s="51"/>
      <c r="J60" s="50"/>
      <c r="K60" s="50"/>
      <c r="L60" s="50"/>
    </row>
    <row r="61" spans="1:12" s="18" customFormat="1" ht="16.5" thickTop="1" thickBot="1">
      <c r="A61" s="13"/>
      <c r="B61" s="8" t="s">
        <v>31</v>
      </c>
      <c r="C61" s="30"/>
      <c r="D61" s="15"/>
      <c r="E61" s="11"/>
      <c r="F61" s="22"/>
      <c r="G61" s="25">
        <f>SUM(G63:G64)</f>
        <v>0</v>
      </c>
      <c r="I61" s="51"/>
      <c r="J61" s="50"/>
      <c r="K61" s="50"/>
      <c r="L61" s="50"/>
    </row>
    <row r="62" spans="1:12" s="18" customFormat="1" ht="61.5" thickTop="1" thickBot="1">
      <c r="A62" s="13"/>
      <c r="B62" s="90"/>
      <c r="C62" s="96" t="s">
        <v>143</v>
      </c>
      <c r="D62" s="90"/>
      <c r="E62" s="73"/>
      <c r="F62" s="74"/>
      <c r="G62" s="75"/>
      <c r="I62" s="51"/>
      <c r="J62" s="50"/>
      <c r="K62" s="50"/>
      <c r="L62" s="50"/>
    </row>
    <row r="63" spans="1:12" s="18" customFormat="1" ht="61.5" thickTop="1" thickBot="1">
      <c r="A63" s="13"/>
      <c r="B63" s="15">
        <v>6.1</v>
      </c>
      <c r="C63" s="30" t="s">
        <v>123</v>
      </c>
      <c r="D63" s="15" t="s">
        <v>17</v>
      </c>
      <c r="E63" s="11">
        <v>1</v>
      </c>
      <c r="F63" s="22"/>
      <c r="G63" s="20">
        <f>E63*F63</f>
        <v>0</v>
      </c>
      <c r="I63" s="51"/>
      <c r="J63" s="50"/>
      <c r="K63" s="50"/>
      <c r="L63" s="50"/>
    </row>
    <row r="64" spans="1:12" s="18" customFormat="1" ht="33.75" thickTop="1" thickBot="1">
      <c r="A64" s="13"/>
      <c r="B64" s="15">
        <v>6.2</v>
      </c>
      <c r="C64" s="32" t="s">
        <v>146</v>
      </c>
      <c r="D64" s="15" t="s">
        <v>17</v>
      </c>
      <c r="E64" s="11">
        <v>6</v>
      </c>
      <c r="F64" s="22"/>
      <c r="G64" s="20">
        <f>E64*F64</f>
        <v>0</v>
      </c>
      <c r="I64"/>
      <c r="J64" s="50"/>
      <c r="K64" s="50"/>
      <c r="L64" s="50"/>
    </row>
    <row r="65" spans="1:12" s="18" customFormat="1" ht="16.5" thickTop="1" thickBot="1">
      <c r="A65" s="13"/>
      <c r="B65" s="15">
        <v>6.3</v>
      </c>
      <c r="C65" s="32" t="s">
        <v>141</v>
      </c>
      <c r="D65" s="15" t="s">
        <v>17</v>
      </c>
      <c r="E65" s="11">
        <v>1</v>
      </c>
      <c r="F65" s="22"/>
      <c r="G65" s="20"/>
      <c r="I65"/>
      <c r="J65" s="50"/>
      <c r="K65" s="50"/>
      <c r="L65" s="50"/>
    </row>
    <row r="66" spans="1:12" s="18" customFormat="1" ht="16.5" thickTop="1" thickBot="1">
      <c r="A66" s="13"/>
      <c r="B66" s="8" t="s">
        <v>48</v>
      </c>
      <c r="C66" s="9" t="s">
        <v>9</v>
      </c>
      <c r="D66" s="15"/>
      <c r="E66" s="11"/>
      <c r="F66" s="22"/>
      <c r="G66" s="25">
        <f>G73+G73+G91+G93</f>
        <v>0</v>
      </c>
    </row>
    <row r="67" spans="1:12" s="18" customFormat="1" ht="31.5" thickTop="1" thickBot="1">
      <c r="A67" s="13"/>
      <c r="B67" s="92"/>
      <c r="C67" s="184" t="s">
        <v>194</v>
      </c>
      <c r="D67" s="15"/>
      <c r="E67" s="73"/>
      <c r="F67" s="74"/>
      <c r="G67" s="76"/>
    </row>
    <row r="68" spans="1:12" s="18" customFormat="1" ht="16.5" thickTop="1" thickBot="1">
      <c r="A68" s="13"/>
      <c r="B68" s="15"/>
      <c r="C68" s="185" t="s">
        <v>195</v>
      </c>
      <c r="D68" s="63"/>
      <c r="E68" s="64"/>
      <c r="F68" s="64"/>
      <c r="G68" s="65"/>
    </row>
    <row r="69" spans="1:12" s="18" customFormat="1" ht="16.5" thickTop="1" thickBot="1">
      <c r="A69" s="13"/>
      <c r="B69" s="15"/>
      <c r="C69" s="185" t="s">
        <v>36</v>
      </c>
      <c r="D69" s="210"/>
      <c r="E69" s="211"/>
      <c r="F69" s="211"/>
      <c r="G69" s="212"/>
    </row>
    <row r="70" spans="1:12" s="18" customFormat="1" ht="16.5" thickTop="1" thickBot="1">
      <c r="A70" s="13"/>
      <c r="B70" s="15"/>
      <c r="C70" s="185" t="s">
        <v>43</v>
      </c>
      <c r="D70" s="52"/>
      <c r="E70" s="219" t="s">
        <v>44</v>
      </c>
      <c r="F70" s="223"/>
      <c r="G70" s="61"/>
    </row>
    <row r="71" spans="1:12" s="18" customFormat="1" ht="31.5" thickTop="1" thickBot="1">
      <c r="A71" s="13"/>
      <c r="B71" s="90"/>
      <c r="C71" s="184" t="s">
        <v>124</v>
      </c>
      <c r="D71" s="90"/>
      <c r="E71" s="80"/>
      <c r="F71" s="81"/>
      <c r="G71" s="75"/>
    </row>
    <row r="72" spans="1:12" s="18" customFormat="1" ht="16.5" thickTop="1" thickBot="1">
      <c r="A72" s="13"/>
      <c r="B72" s="15"/>
      <c r="C72" s="9" t="s">
        <v>47</v>
      </c>
      <c r="D72" s="15"/>
      <c r="E72" s="21"/>
      <c r="F72" s="22"/>
      <c r="G72" s="20"/>
    </row>
    <row r="73" spans="1:12" s="18" customFormat="1" ht="61.5" thickTop="1" thickBot="1">
      <c r="A73" s="13"/>
      <c r="B73" s="15">
        <v>7.1</v>
      </c>
      <c r="C73" s="28" t="s">
        <v>196</v>
      </c>
      <c r="D73" s="15"/>
      <c r="E73" s="11" t="s">
        <v>17</v>
      </c>
      <c r="F73" s="22">
        <v>1</v>
      </c>
      <c r="G73" s="20"/>
    </row>
    <row r="74" spans="1:12" s="18" customFormat="1" ht="16.5" thickTop="1" thickBot="1">
      <c r="A74" s="13"/>
      <c r="B74" s="15"/>
      <c r="C74" s="186" t="s">
        <v>40</v>
      </c>
      <c r="D74" s="15"/>
      <c r="E74" s="56"/>
      <c r="F74" s="57"/>
      <c r="G74" s="20"/>
    </row>
    <row r="75" spans="1:12" s="18" customFormat="1" ht="16.5" thickTop="1" thickBot="1">
      <c r="A75" s="13"/>
      <c r="B75" s="15"/>
      <c r="C75" s="187" t="s">
        <v>38</v>
      </c>
      <c r="D75" s="15" t="s">
        <v>67</v>
      </c>
      <c r="E75" s="117">
        <v>969</v>
      </c>
      <c r="F75" s="114"/>
      <c r="G75" s="20"/>
    </row>
    <row r="76" spans="1:12" s="18" customFormat="1" ht="16.5" thickTop="1" thickBot="1">
      <c r="A76" s="13"/>
      <c r="B76" s="15"/>
      <c r="C76" s="187" t="s">
        <v>69</v>
      </c>
      <c r="D76" s="15" t="s">
        <v>53</v>
      </c>
      <c r="E76" s="99">
        <v>0.5</v>
      </c>
      <c r="F76" s="72"/>
      <c r="G76" s="20"/>
    </row>
    <row r="77" spans="1:12" s="18" customFormat="1" ht="16.5" thickTop="1" thickBot="1">
      <c r="A77" s="13"/>
      <c r="B77" s="15"/>
      <c r="C77" s="187" t="s">
        <v>70</v>
      </c>
      <c r="D77" s="15" t="s">
        <v>8</v>
      </c>
      <c r="E77" s="105">
        <v>75</v>
      </c>
      <c r="F77" s="108"/>
      <c r="G77" s="20"/>
    </row>
    <row r="78" spans="1:12" s="18" customFormat="1" ht="16.5" thickTop="1" thickBot="1">
      <c r="A78" s="13"/>
      <c r="B78" s="15"/>
      <c r="C78" s="187" t="s">
        <v>71</v>
      </c>
      <c r="D78" s="15" t="s">
        <v>68</v>
      </c>
      <c r="E78" s="219" t="s">
        <v>93</v>
      </c>
      <c r="F78" s="220"/>
      <c r="G78" s="20"/>
    </row>
    <row r="79" spans="1:12" ht="16.5" thickTop="1" thickBot="1">
      <c r="B79" s="15"/>
      <c r="C79" s="187" t="s">
        <v>72</v>
      </c>
      <c r="D79" s="15" t="s">
        <v>8</v>
      </c>
      <c r="E79" s="122">
        <v>69.5</v>
      </c>
      <c r="F79" s="110"/>
      <c r="G79" s="20"/>
    </row>
    <row r="80" spans="1:12" ht="16.5" thickTop="1" thickBot="1">
      <c r="B80" s="15"/>
      <c r="C80" s="187" t="s">
        <v>73</v>
      </c>
      <c r="D80" s="15" t="s">
        <v>67</v>
      </c>
      <c r="E80" s="100">
        <v>983</v>
      </c>
      <c r="F80" s="101"/>
      <c r="G80" s="20"/>
    </row>
    <row r="81" spans="1:7" ht="16.5" thickTop="1" thickBot="1">
      <c r="B81" s="15"/>
      <c r="C81" s="186" t="s">
        <v>41</v>
      </c>
      <c r="D81" s="15"/>
      <c r="E81" s="58"/>
      <c r="F81" s="59"/>
      <c r="G81" s="20"/>
    </row>
    <row r="82" spans="1:7" ht="16.5" thickTop="1" thickBot="1">
      <c r="A82" s="35"/>
      <c r="B82" s="15"/>
      <c r="C82" s="187" t="s">
        <v>42</v>
      </c>
      <c r="D82" s="19" t="s">
        <v>63</v>
      </c>
      <c r="E82" s="58"/>
      <c r="F82" s="59"/>
      <c r="G82" s="20"/>
    </row>
    <row r="83" spans="1:7" ht="16.5" thickTop="1" thickBot="1">
      <c r="B83" s="15"/>
      <c r="C83" s="185" t="s">
        <v>56</v>
      </c>
      <c r="D83" s="19" t="s">
        <v>53</v>
      </c>
      <c r="E83" s="58"/>
      <c r="F83" s="59"/>
      <c r="G83" s="20"/>
    </row>
    <row r="84" spans="1:7" ht="16.5" thickTop="1" thickBot="1">
      <c r="B84" s="15"/>
      <c r="C84" s="185" t="s">
        <v>57</v>
      </c>
      <c r="D84" s="19" t="s">
        <v>53</v>
      </c>
      <c r="E84" s="58"/>
      <c r="F84" s="59"/>
      <c r="G84" s="20"/>
    </row>
    <row r="85" spans="1:7" ht="16.5" thickTop="1" thickBot="1">
      <c r="B85" s="15"/>
      <c r="C85" s="185" t="s">
        <v>58</v>
      </c>
      <c r="D85" s="19" t="s">
        <v>53</v>
      </c>
      <c r="E85" s="58"/>
      <c r="F85" s="59"/>
      <c r="G85" s="20"/>
    </row>
    <row r="86" spans="1:7" ht="16.5" thickTop="1" thickBot="1">
      <c r="B86" s="15"/>
      <c r="C86" s="185" t="s">
        <v>59</v>
      </c>
      <c r="D86" s="19" t="s">
        <v>53</v>
      </c>
      <c r="E86" s="58"/>
      <c r="F86" s="59"/>
      <c r="G86" s="20"/>
    </row>
    <row r="87" spans="1:7" ht="16.5" thickTop="1" thickBot="1">
      <c r="B87" s="15"/>
      <c r="C87" s="185" t="s">
        <v>60</v>
      </c>
      <c r="D87" s="19" t="s">
        <v>54</v>
      </c>
      <c r="E87" s="58"/>
      <c r="F87" s="59"/>
      <c r="G87" s="20"/>
    </row>
    <row r="88" spans="1:7" ht="16.5" thickTop="1" thickBot="1">
      <c r="B88" s="15"/>
      <c r="C88" s="185" t="s">
        <v>61</v>
      </c>
      <c r="D88" s="19" t="s">
        <v>55</v>
      </c>
      <c r="E88" s="58"/>
      <c r="F88" s="59"/>
      <c r="G88" s="20"/>
    </row>
    <row r="89" spans="1:7" ht="16.5" thickTop="1" thickBot="1">
      <c r="B89" s="15"/>
      <c r="C89" s="185" t="s">
        <v>62</v>
      </c>
      <c r="D89" s="19" t="s">
        <v>55</v>
      </c>
      <c r="E89" s="58"/>
      <c r="F89" s="59"/>
      <c r="G89" s="20"/>
    </row>
    <row r="90" spans="1:7" ht="16.5" thickTop="1" thickBot="1">
      <c r="B90" s="15"/>
      <c r="C90" s="185" t="s">
        <v>45</v>
      </c>
      <c r="D90" s="19" t="s">
        <v>17</v>
      </c>
      <c r="E90" s="58"/>
      <c r="F90" s="59"/>
      <c r="G90" s="20"/>
    </row>
    <row r="91" spans="1:7" ht="31.5" thickTop="1" thickBot="1">
      <c r="B91" s="15">
        <v>7.2</v>
      </c>
      <c r="C91" s="188" t="s">
        <v>125</v>
      </c>
      <c r="D91" s="19" t="s">
        <v>7</v>
      </c>
      <c r="E91" s="11">
        <v>1</v>
      </c>
      <c r="F91" s="22"/>
      <c r="G91" s="20">
        <f>F91</f>
        <v>0</v>
      </c>
    </row>
    <row r="92" spans="1:7" ht="16.5" thickTop="1" thickBot="1">
      <c r="B92" s="15"/>
      <c r="C92" s="189" t="s">
        <v>39</v>
      </c>
      <c r="D92" s="19"/>
      <c r="E92" s="21"/>
      <c r="F92" s="22"/>
      <c r="G92" s="20"/>
    </row>
    <row r="93" spans="1:7" ht="46.5" thickTop="1" thickBot="1">
      <c r="B93" s="15">
        <v>7.3</v>
      </c>
      <c r="C93" s="190" t="s">
        <v>197</v>
      </c>
      <c r="D93" s="19" t="s">
        <v>17</v>
      </c>
      <c r="E93" s="11">
        <v>1</v>
      </c>
      <c r="F93" s="22"/>
      <c r="G93" s="20">
        <f>F93</f>
        <v>0</v>
      </c>
    </row>
    <row r="94" spans="1:7" ht="16.5" thickTop="1" thickBot="1">
      <c r="B94" s="15"/>
      <c r="C94" s="191" t="s">
        <v>41</v>
      </c>
      <c r="D94" s="19"/>
      <c r="E94" s="21"/>
      <c r="F94" s="22"/>
      <c r="G94" s="20"/>
    </row>
    <row r="95" spans="1:7" ht="16.5" thickTop="1" thickBot="1">
      <c r="B95" s="15"/>
      <c r="C95" s="187" t="s">
        <v>46</v>
      </c>
      <c r="D95" s="19"/>
      <c r="E95" s="224"/>
      <c r="F95" s="225"/>
      <c r="G95" s="20"/>
    </row>
    <row r="96" spans="1:7" ht="16.5" thickTop="1" thickBot="1">
      <c r="B96" s="15"/>
      <c r="C96" s="187" t="s">
        <v>49</v>
      </c>
      <c r="D96" s="19" t="s">
        <v>52</v>
      </c>
      <c r="E96" s="217"/>
      <c r="F96" s="218"/>
      <c r="G96" s="20"/>
    </row>
    <row r="97" spans="1:7" ht="16.5" thickTop="1" thickBot="1">
      <c r="B97" s="15"/>
      <c r="C97" s="187" t="s">
        <v>51</v>
      </c>
      <c r="D97" s="19" t="s">
        <v>75</v>
      </c>
      <c r="E97" s="217"/>
      <c r="F97" s="218"/>
      <c r="G97" s="20"/>
    </row>
    <row r="98" spans="1:7" ht="16.5" thickTop="1" thickBot="1">
      <c r="B98" s="15"/>
      <c r="C98" s="187" t="s">
        <v>65</v>
      </c>
      <c r="D98" s="19" t="s">
        <v>64</v>
      </c>
      <c r="E98" s="217"/>
      <c r="F98" s="218"/>
      <c r="G98" s="20"/>
    </row>
    <row r="99" spans="1:7" ht="16.5" thickTop="1" thickBot="1">
      <c r="B99" s="15"/>
      <c r="C99" s="185" t="s">
        <v>66</v>
      </c>
      <c r="D99" s="19"/>
      <c r="E99" s="217"/>
      <c r="F99" s="218"/>
      <c r="G99" s="20"/>
    </row>
    <row r="100" spans="1:7" ht="16.5" thickTop="1" thickBot="1">
      <c r="B100" s="15"/>
      <c r="C100" s="55"/>
      <c r="D100" s="19"/>
      <c r="E100" s="67"/>
      <c r="F100" s="68"/>
      <c r="G100" s="60"/>
    </row>
    <row r="101" spans="1:7" ht="16.5" thickTop="1" thickBot="1">
      <c r="B101" s="33"/>
      <c r="C101" s="33" t="s">
        <v>10</v>
      </c>
      <c r="D101" s="33"/>
      <c r="E101" s="62"/>
      <c r="F101" s="62"/>
      <c r="G101" s="34">
        <f>G9+G14+G22+G32+G47+G61+G66</f>
        <v>0</v>
      </c>
    </row>
    <row r="102" spans="1:7" ht="16.5" thickTop="1" thickBot="1">
      <c r="B102" s="33"/>
      <c r="C102" s="33" t="s">
        <v>11</v>
      </c>
      <c r="D102" s="33"/>
      <c r="E102" s="33"/>
      <c r="F102" s="33"/>
      <c r="G102" s="36">
        <f>G101*0.1</f>
        <v>0</v>
      </c>
    </row>
    <row r="103" spans="1:7" ht="16.5" thickTop="1" thickBot="1">
      <c r="B103" s="33"/>
      <c r="C103" s="33" t="s">
        <v>12</v>
      </c>
      <c r="D103" s="33"/>
      <c r="E103" s="33"/>
      <c r="F103" s="33"/>
      <c r="G103" s="36">
        <f>G102*0.16</f>
        <v>0</v>
      </c>
    </row>
    <row r="104" spans="1:7" ht="16.5" thickTop="1" thickBot="1">
      <c r="B104" s="33"/>
      <c r="C104" s="33" t="s">
        <v>13</v>
      </c>
      <c r="D104" s="33"/>
      <c r="E104" s="33"/>
      <c r="F104" s="33"/>
      <c r="G104" s="34">
        <f>G103+G102+G101</f>
        <v>0</v>
      </c>
    </row>
    <row r="105" spans="1:7" ht="15.75" thickTop="1">
      <c r="B105" s="37"/>
      <c r="C105" s="35"/>
      <c r="D105" s="35"/>
      <c r="E105" s="35"/>
      <c r="F105" s="38"/>
      <c r="G105" s="35"/>
    </row>
    <row r="106" spans="1:7">
      <c r="B106" s="39"/>
      <c r="C106" s="4"/>
    </row>
    <row r="107" spans="1:7">
      <c r="B107" s="39"/>
      <c r="C107" s="4"/>
      <c r="D107" s="1"/>
      <c r="E107" s="1"/>
      <c r="F107" s="1"/>
      <c r="G107" s="1"/>
    </row>
    <row r="108" spans="1:7" s="3" customFormat="1" ht="14.25">
      <c r="A108" s="1"/>
      <c r="B108" s="40"/>
      <c r="C108" s="41"/>
      <c r="D108" s="1"/>
      <c r="E108" s="1"/>
      <c r="F108" s="1"/>
      <c r="G108" s="1"/>
    </row>
    <row r="109" spans="1:7" s="3" customFormat="1" ht="14.25">
      <c r="A109" s="1"/>
      <c r="B109" s="40"/>
      <c r="C109" s="41"/>
      <c r="F109" s="4"/>
    </row>
    <row r="110" spans="1:7" s="3" customFormat="1" ht="14.25">
      <c r="A110" s="1"/>
      <c r="B110" s="40"/>
      <c r="C110" s="41"/>
      <c r="F110" s="4"/>
    </row>
    <row r="111" spans="1:7" s="3" customFormat="1" ht="14.25">
      <c r="A111" s="1"/>
      <c r="B111" s="40"/>
      <c r="C111" s="41"/>
      <c r="F111" s="4"/>
    </row>
    <row r="112" spans="1:7">
      <c r="C112" s="42"/>
    </row>
    <row r="113" spans="1:12" s="3" customFormat="1" ht="14.25">
      <c r="A113" s="1"/>
      <c r="B113" s="40"/>
      <c r="C113" s="43"/>
      <c r="F113" s="4"/>
    </row>
    <row r="114" spans="1:12" s="3" customFormat="1">
      <c r="A114" s="1"/>
      <c r="B114" s="40"/>
      <c r="C114" s="44"/>
      <c r="F114" s="4"/>
      <c r="H114"/>
      <c r="I114"/>
      <c r="J114"/>
      <c r="K114"/>
      <c r="L114"/>
    </row>
    <row r="115" spans="1:12" s="3" customFormat="1">
      <c r="A115" s="1"/>
      <c r="B115" s="40"/>
      <c r="C115" s="45"/>
      <c r="F115" s="4"/>
      <c r="H115"/>
      <c r="I115"/>
      <c r="J115"/>
      <c r="K115"/>
      <c r="L115"/>
    </row>
    <row r="116" spans="1:12" s="3" customFormat="1">
      <c r="A116" s="1"/>
      <c r="B116" s="40"/>
      <c r="C116" s="45"/>
      <c r="F116" s="4"/>
      <c r="H116"/>
      <c r="I116"/>
      <c r="J116"/>
      <c r="K116"/>
      <c r="L116"/>
    </row>
    <row r="118" spans="1:12" s="3" customFormat="1">
      <c r="A118" s="1"/>
      <c r="B118" s="40"/>
      <c r="C118" s="41"/>
      <c r="F118" s="4"/>
      <c r="H118"/>
      <c r="I118"/>
      <c r="J118"/>
      <c r="K118"/>
      <c r="L118"/>
    </row>
  </sheetData>
  <mergeCells count="14">
    <mergeCell ref="D36:G36"/>
    <mergeCell ref="B2:G2"/>
    <mergeCell ref="B3:G3"/>
    <mergeCell ref="B5:G5"/>
    <mergeCell ref="D34:G34"/>
    <mergeCell ref="D35:G35"/>
    <mergeCell ref="E97:F97"/>
    <mergeCell ref="E98:F98"/>
    <mergeCell ref="E99:F99"/>
    <mergeCell ref="D69:G69"/>
    <mergeCell ref="E70:F70"/>
    <mergeCell ref="E78:F78"/>
    <mergeCell ref="E95:F95"/>
    <mergeCell ref="E96:F96"/>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0" max="16383" man="1"/>
    <brk id="59"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39997558519241921"/>
    <pageSetUpPr fitToPage="1"/>
  </sheetPr>
  <dimension ref="A2:L122"/>
  <sheetViews>
    <sheetView view="pageBreakPreview" zoomScale="90" zoomScaleNormal="100" zoomScaleSheetLayoutView="90" workbookViewId="0">
      <selection activeCell="C43" sqref="C43"/>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202</v>
      </c>
      <c r="C5" s="213"/>
      <c r="D5" s="213"/>
      <c r="E5" s="213"/>
      <c r="F5" s="213"/>
      <c r="G5" s="213"/>
    </row>
    <row r="6" spans="1:7" ht="16.5" thickTop="1" thickBot="1">
      <c r="B6" s="5" t="s">
        <v>283</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5</v>
      </c>
      <c r="F15" s="16"/>
      <c r="G15" s="20">
        <f t="shared" ref="G15:G21" si="0">E15*F15</f>
        <v>0</v>
      </c>
    </row>
    <row r="16" spans="1:7" s="18" customFormat="1" ht="31.5" thickTop="1" thickBot="1">
      <c r="A16" s="13"/>
      <c r="B16" s="15">
        <v>2.2000000000000002</v>
      </c>
      <c r="C16" s="19" t="s">
        <v>227</v>
      </c>
      <c r="D16" s="15" t="s">
        <v>8</v>
      </c>
      <c r="E16" s="11">
        <v>213.3</v>
      </c>
      <c r="F16" s="16"/>
      <c r="G16" s="20">
        <f t="shared" si="0"/>
        <v>0</v>
      </c>
    </row>
    <row r="17" spans="1:7" s="18" customFormat="1" ht="31.5" thickTop="1" thickBot="1">
      <c r="A17" s="13"/>
      <c r="B17" s="15">
        <v>2.2999999999999998</v>
      </c>
      <c r="C17" s="19" t="s">
        <v>226</v>
      </c>
      <c r="D17" s="15" t="s">
        <v>8</v>
      </c>
      <c r="E17" s="11">
        <v>23.700000000000003</v>
      </c>
      <c r="F17" s="16"/>
      <c r="G17" s="20">
        <f t="shared" si="0"/>
        <v>0</v>
      </c>
    </row>
    <row r="18" spans="1:7" s="18" customFormat="1" ht="31.5" thickTop="1" thickBot="1">
      <c r="A18" s="13"/>
      <c r="B18" s="15">
        <v>2.4</v>
      </c>
      <c r="C18" s="19" t="s">
        <v>117</v>
      </c>
      <c r="D18" s="15" t="s">
        <v>18</v>
      </c>
      <c r="E18" s="11">
        <v>2.133</v>
      </c>
      <c r="F18" s="16"/>
      <c r="G18" s="20">
        <f t="shared" si="0"/>
        <v>0</v>
      </c>
    </row>
    <row r="19" spans="1:7" s="18" customFormat="1" ht="31.5" thickTop="1" thickBot="1">
      <c r="A19" s="13"/>
      <c r="B19" s="15">
        <v>2.5</v>
      </c>
      <c r="C19" s="19" t="s">
        <v>118</v>
      </c>
      <c r="D19" s="15" t="s">
        <v>18</v>
      </c>
      <c r="E19" s="11">
        <v>2.133</v>
      </c>
      <c r="F19" s="16"/>
      <c r="G19" s="20">
        <f t="shared" si="0"/>
        <v>0</v>
      </c>
    </row>
    <row r="20" spans="1:7" s="18" customFormat="1" ht="46.5" thickTop="1" thickBot="1">
      <c r="A20" s="13"/>
      <c r="B20" s="15">
        <v>2.6</v>
      </c>
      <c r="C20" s="19" t="s">
        <v>224</v>
      </c>
      <c r="D20" s="15" t="s">
        <v>8</v>
      </c>
      <c r="E20" s="11">
        <v>213.3</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SUM(G23:G29)</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21</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229</v>
      </c>
      <c r="D26" s="15" t="s">
        <v>30</v>
      </c>
      <c r="E26" s="11">
        <v>1</v>
      </c>
      <c r="F26" s="22"/>
      <c r="G26" s="20">
        <f>E26*F26</f>
        <v>0</v>
      </c>
    </row>
    <row r="27" spans="1:7" s="18" customFormat="1" ht="31.5" thickTop="1" thickBot="1">
      <c r="A27" s="13"/>
      <c r="B27" s="15">
        <v>3.4</v>
      </c>
      <c r="C27" s="19" t="s">
        <v>207</v>
      </c>
      <c r="D27" s="15" t="s">
        <v>7</v>
      </c>
      <c r="E27" s="11">
        <v>1</v>
      </c>
      <c r="F27" s="22"/>
      <c r="G27" s="20">
        <f t="shared" ref="G27:G29" si="1">E27*F27</f>
        <v>0</v>
      </c>
    </row>
    <row r="28" spans="1:7" s="18" customFormat="1" ht="31.5" thickTop="1" thickBot="1">
      <c r="A28" s="13"/>
      <c r="B28" s="15">
        <v>3.5</v>
      </c>
      <c r="C28" s="19" t="s">
        <v>209</v>
      </c>
      <c r="D28" s="15" t="s">
        <v>7</v>
      </c>
      <c r="E28" s="11">
        <v>1</v>
      </c>
      <c r="F28" s="22"/>
      <c r="G28" s="20">
        <f t="shared" si="1"/>
        <v>0</v>
      </c>
    </row>
    <row r="29" spans="1:7" s="18" customFormat="1" ht="16.5" thickTop="1" thickBot="1">
      <c r="A29" s="13"/>
      <c r="B29" s="15">
        <v>3.6</v>
      </c>
      <c r="C29" s="19" t="s">
        <v>208</v>
      </c>
      <c r="D29" s="15" t="s">
        <v>7</v>
      </c>
      <c r="E29" s="11">
        <v>1</v>
      </c>
      <c r="F29" s="22"/>
      <c r="G29" s="20">
        <f t="shared" si="1"/>
        <v>0</v>
      </c>
    </row>
    <row r="30" spans="1:7" s="18" customFormat="1" ht="16.5" thickTop="1" thickBot="1">
      <c r="A30" s="13"/>
      <c r="B30" s="15"/>
      <c r="C30" s="47" t="s">
        <v>23</v>
      </c>
      <c r="D30" s="15"/>
      <c r="E30" s="24"/>
      <c r="F30" s="22"/>
      <c r="G30" s="48">
        <f>G9+G14+G22</f>
        <v>0</v>
      </c>
    </row>
    <row r="31" spans="1:7" s="18" customFormat="1" ht="16.5" thickTop="1" thickBot="1">
      <c r="A31" s="13"/>
      <c r="B31" s="15"/>
      <c r="C31" s="47" t="s">
        <v>24</v>
      </c>
      <c r="D31" s="15"/>
      <c r="E31" s="24"/>
      <c r="F31" s="22"/>
      <c r="G31" s="48">
        <f>G30</f>
        <v>0</v>
      </c>
    </row>
    <row r="32" spans="1:7" s="18" customFormat="1" ht="16.5" thickTop="1" thickBot="1">
      <c r="A32" s="13"/>
      <c r="B32" s="8" t="s">
        <v>90</v>
      </c>
      <c r="C32" s="9"/>
      <c r="D32" s="15"/>
      <c r="E32" s="24"/>
      <c r="F32" s="22"/>
      <c r="G32" s="25">
        <f>SUM(G38:G46)</f>
        <v>0</v>
      </c>
    </row>
    <row r="33" spans="1:7" s="18" customFormat="1" ht="16.5" thickTop="1" thickBot="1">
      <c r="A33" s="13"/>
      <c r="B33" s="92"/>
      <c r="C33" s="91" t="s">
        <v>34</v>
      </c>
      <c r="D33" s="90"/>
      <c r="E33" s="77"/>
      <c r="F33" s="74"/>
      <c r="G33" s="76"/>
    </row>
    <row r="34" spans="1:7" s="18" customFormat="1" ht="16.5" thickTop="1" thickBot="1">
      <c r="A34" s="13"/>
      <c r="B34" s="8"/>
      <c r="C34" s="55" t="s">
        <v>35</v>
      </c>
      <c r="D34" s="214"/>
      <c r="E34" s="215"/>
      <c r="F34" s="215"/>
      <c r="G34" s="216"/>
    </row>
    <row r="35" spans="1:7" s="18" customFormat="1" ht="16.5" thickTop="1" thickBot="1">
      <c r="A35" s="13"/>
      <c r="B35" s="8"/>
      <c r="C35" s="55" t="s">
        <v>32</v>
      </c>
      <c r="D35" s="210"/>
      <c r="E35" s="211"/>
      <c r="F35" s="211"/>
      <c r="G35" s="212"/>
    </row>
    <row r="36" spans="1:7" s="18" customFormat="1" ht="16.5" thickTop="1" thickBot="1">
      <c r="A36" s="13"/>
      <c r="B36" s="8"/>
      <c r="C36" s="55" t="s">
        <v>33</v>
      </c>
      <c r="D36" s="210"/>
      <c r="E36" s="211"/>
      <c r="F36" s="211"/>
      <c r="G36" s="212"/>
    </row>
    <row r="37" spans="1:7" s="18" customFormat="1" ht="31.5" thickTop="1" thickBot="1">
      <c r="A37" s="13"/>
      <c r="B37" s="92"/>
      <c r="C37" s="91" t="s">
        <v>103</v>
      </c>
      <c r="D37" s="93"/>
      <c r="E37" s="98"/>
      <c r="F37" s="81"/>
      <c r="G37" s="97"/>
    </row>
    <row r="38" spans="1:7" s="18" customFormat="1" ht="31.5" thickTop="1" thickBot="1">
      <c r="A38" s="13"/>
      <c r="B38" s="26">
        <v>4.0999999999999996</v>
      </c>
      <c r="C38" s="19" t="s">
        <v>37</v>
      </c>
      <c r="D38" s="15" t="s">
        <v>7</v>
      </c>
      <c r="E38" s="24">
        <v>1</v>
      </c>
      <c r="F38" s="22"/>
      <c r="G38" s="27">
        <f>F38*E38</f>
        <v>0</v>
      </c>
    </row>
    <row r="39" spans="1:7" s="18" customFormat="1" ht="31.5" thickTop="1" thickBot="1">
      <c r="A39" s="13"/>
      <c r="B39" s="26">
        <v>4.2</v>
      </c>
      <c r="C39" s="19" t="s">
        <v>115</v>
      </c>
      <c r="D39" s="15" t="s">
        <v>17</v>
      </c>
      <c r="E39" s="24">
        <v>4</v>
      </c>
      <c r="F39" s="22"/>
      <c r="G39" s="27">
        <f>F39*E39</f>
        <v>0</v>
      </c>
    </row>
    <row r="40" spans="1:7" s="18" customFormat="1" ht="46.5" thickTop="1" thickBot="1">
      <c r="A40" s="13"/>
      <c r="B40" s="94"/>
      <c r="C40" s="91" t="s">
        <v>288</v>
      </c>
      <c r="D40" s="90"/>
      <c r="E40" s="77"/>
      <c r="F40" s="74"/>
      <c r="G40" s="78"/>
    </row>
    <row r="41" spans="1:7" s="18" customFormat="1" ht="16.5" thickTop="1" thickBot="1">
      <c r="A41" s="13"/>
      <c r="B41" s="26">
        <v>4.3</v>
      </c>
      <c r="C41" s="19" t="s">
        <v>74</v>
      </c>
      <c r="D41" s="15" t="s">
        <v>17</v>
      </c>
      <c r="E41" s="24">
        <v>1</v>
      </c>
      <c r="F41" s="22"/>
      <c r="G41" s="27">
        <f t="shared" ref="G41:G46" si="2">F41*E41</f>
        <v>0</v>
      </c>
    </row>
    <row r="42" spans="1:7" s="18" customFormat="1" ht="16.5" thickTop="1" thickBot="1">
      <c r="A42" s="13"/>
      <c r="B42" s="26">
        <v>4.4000000000000004</v>
      </c>
      <c r="C42" s="19" t="s">
        <v>81</v>
      </c>
      <c r="D42" s="15" t="s">
        <v>7</v>
      </c>
      <c r="E42" s="24">
        <v>1</v>
      </c>
      <c r="F42" s="22"/>
      <c r="G42" s="27">
        <f t="shared" si="2"/>
        <v>0</v>
      </c>
    </row>
    <row r="43" spans="1:7" s="18" customFormat="1" ht="16.5" thickTop="1" thickBot="1">
      <c r="A43" s="13"/>
      <c r="B43" s="26">
        <v>4.5</v>
      </c>
      <c r="C43" s="19" t="s">
        <v>22</v>
      </c>
      <c r="D43" s="15" t="s">
        <v>17</v>
      </c>
      <c r="E43" s="24">
        <v>1</v>
      </c>
      <c r="F43" s="22"/>
      <c r="G43" s="27">
        <f t="shared" si="2"/>
        <v>0</v>
      </c>
    </row>
    <row r="44" spans="1:7" s="18" customFormat="1" ht="31.5" thickTop="1" thickBot="1">
      <c r="A44" s="13"/>
      <c r="B44" s="26">
        <v>4.5999999999999996</v>
      </c>
      <c r="C44" s="19" t="s">
        <v>130</v>
      </c>
      <c r="D44" s="15" t="s">
        <v>17</v>
      </c>
      <c r="E44" s="24">
        <v>1</v>
      </c>
      <c r="F44" s="22"/>
      <c r="G44" s="27">
        <f t="shared" si="2"/>
        <v>0</v>
      </c>
    </row>
    <row r="45" spans="1:7" s="18" customFormat="1" ht="31.5" thickTop="1" thickBot="1">
      <c r="A45" s="13"/>
      <c r="B45" s="26">
        <v>4.7</v>
      </c>
      <c r="C45" s="19" t="s">
        <v>278</v>
      </c>
      <c r="D45" s="15" t="s">
        <v>7</v>
      </c>
      <c r="E45" s="24">
        <v>1</v>
      </c>
      <c r="F45" s="22"/>
      <c r="G45" s="27">
        <f t="shared" si="2"/>
        <v>0</v>
      </c>
    </row>
    <row r="46" spans="1:7" s="18" customFormat="1" ht="16.5" thickTop="1" thickBot="1">
      <c r="A46" s="13"/>
      <c r="B46" s="26">
        <v>4.8</v>
      </c>
      <c r="C46" s="19" t="s">
        <v>91</v>
      </c>
      <c r="D46" s="15" t="s">
        <v>17</v>
      </c>
      <c r="E46" s="24">
        <v>4</v>
      </c>
      <c r="F46" s="22"/>
      <c r="G46" s="27">
        <f t="shared" si="2"/>
        <v>0</v>
      </c>
    </row>
    <row r="47" spans="1:7" s="18" customFormat="1" ht="16.5" thickTop="1" thickBot="1">
      <c r="A47" s="13"/>
      <c r="B47" s="8" t="s">
        <v>29</v>
      </c>
      <c r="C47" s="9"/>
      <c r="D47" s="15"/>
      <c r="E47" s="24"/>
      <c r="F47" s="22"/>
      <c r="G47" s="25">
        <f>SUM(G49:G56)</f>
        <v>0</v>
      </c>
    </row>
    <row r="48" spans="1:7" s="18" customFormat="1" ht="46.5" thickTop="1" thickBot="1">
      <c r="A48" s="13"/>
      <c r="B48" s="88"/>
      <c r="C48" s="89" t="s">
        <v>92</v>
      </c>
      <c r="D48" s="88"/>
      <c r="E48" s="79"/>
      <c r="F48" s="74"/>
      <c r="G48" s="75"/>
    </row>
    <row r="49" spans="1:12" s="18" customFormat="1" ht="16.5" thickTop="1" thickBot="1">
      <c r="A49" s="13"/>
      <c r="B49" s="15">
        <v>5.0999999999999996</v>
      </c>
      <c r="C49" s="30" t="s">
        <v>89</v>
      </c>
      <c r="D49" s="15" t="s">
        <v>17</v>
      </c>
      <c r="E49" s="16">
        <v>1</v>
      </c>
      <c r="F49" s="22"/>
      <c r="G49" s="20">
        <f t="shared" ref="G49:G56" si="3">E49*F49</f>
        <v>0</v>
      </c>
    </row>
    <row r="50" spans="1:12" s="18" customFormat="1" ht="16.5" thickTop="1" thickBot="1">
      <c r="A50" s="13"/>
      <c r="B50" s="194">
        <v>5.2</v>
      </c>
      <c r="C50" s="28" t="s">
        <v>88</v>
      </c>
      <c r="D50" s="15" t="s">
        <v>8</v>
      </c>
      <c r="E50" s="11">
        <v>216</v>
      </c>
      <c r="F50" s="22"/>
      <c r="G50" s="20">
        <f t="shared" si="3"/>
        <v>0</v>
      </c>
    </row>
    <row r="51" spans="1:12" s="31" customFormat="1" ht="18.75" thickTop="1" thickBot="1">
      <c r="A51" s="29"/>
      <c r="B51" s="15">
        <v>5.3</v>
      </c>
      <c r="C51" s="23" t="s">
        <v>26</v>
      </c>
      <c r="D51" s="15" t="s">
        <v>17</v>
      </c>
      <c r="E51" s="16">
        <v>3</v>
      </c>
      <c r="F51" s="22"/>
      <c r="G51" s="20">
        <f t="shared" si="3"/>
        <v>0</v>
      </c>
    </row>
    <row r="52" spans="1:12" s="31" customFormat="1" ht="16.5" thickTop="1" thickBot="1">
      <c r="A52" s="29"/>
      <c r="B52" s="194">
        <v>5.4</v>
      </c>
      <c r="C52" s="23" t="s">
        <v>27</v>
      </c>
      <c r="D52" s="15" t="s">
        <v>17</v>
      </c>
      <c r="E52" s="11">
        <v>2</v>
      </c>
      <c r="F52" s="22"/>
      <c r="G52" s="20">
        <f t="shared" si="3"/>
        <v>0</v>
      </c>
    </row>
    <row r="53" spans="1:12" s="31" customFormat="1" ht="16.5" thickTop="1" thickBot="1">
      <c r="A53" s="29"/>
      <c r="B53" s="15">
        <v>5.5</v>
      </c>
      <c r="C53" s="32" t="s">
        <v>121</v>
      </c>
      <c r="D53" s="15" t="s">
        <v>17</v>
      </c>
      <c r="E53" s="11">
        <v>4</v>
      </c>
      <c r="F53" s="22"/>
      <c r="G53" s="20">
        <f t="shared" si="3"/>
        <v>0</v>
      </c>
    </row>
    <row r="54" spans="1:12" s="31" customFormat="1" ht="16.5" thickTop="1" thickBot="1">
      <c r="A54" s="29"/>
      <c r="B54" s="194">
        <v>5.6</v>
      </c>
      <c r="C54" s="32" t="s">
        <v>122</v>
      </c>
      <c r="D54" s="15" t="s">
        <v>17</v>
      </c>
      <c r="E54" s="11">
        <v>8</v>
      </c>
      <c r="F54" s="22"/>
      <c r="G54" s="20">
        <f t="shared" si="3"/>
        <v>0</v>
      </c>
    </row>
    <row r="55" spans="1:12" s="18" customFormat="1" ht="16.5" thickTop="1" thickBot="1">
      <c r="A55" s="13"/>
      <c r="B55" s="15">
        <v>5.7</v>
      </c>
      <c r="C55" s="19" t="s">
        <v>105</v>
      </c>
      <c r="D55" s="15" t="s">
        <v>17</v>
      </c>
      <c r="E55" s="11">
        <v>4</v>
      </c>
      <c r="F55" s="22"/>
      <c r="G55" s="20">
        <f t="shared" si="3"/>
        <v>0</v>
      </c>
    </row>
    <row r="56" spans="1:12" s="18" customFormat="1" ht="31.5" thickTop="1" thickBot="1">
      <c r="A56" s="13"/>
      <c r="B56" s="194">
        <v>5.8</v>
      </c>
      <c r="C56" s="19" t="s">
        <v>193</v>
      </c>
      <c r="D56" s="15" t="s">
        <v>17</v>
      </c>
      <c r="E56" s="11">
        <v>1</v>
      </c>
      <c r="F56" s="22"/>
      <c r="G56" s="20">
        <f t="shared" si="3"/>
        <v>0</v>
      </c>
      <c r="I56"/>
      <c r="J56" s="50"/>
      <c r="K56" s="50"/>
      <c r="L56" s="50"/>
    </row>
    <row r="57" spans="1:12" s="18" customFormat="1" ht="46.5" thickTop="1" thickBot="1">
      <c r="A57" s="13"/>
      <c r="B57" s="95"/>
      <c r="C57" s="96" t="s">
        <v>99</v>
      </c>
      <c r="D57" s="90"/>
      <c r="E57" s="73"/>
      <c r="F57" s="74"/>
      <c r="G57" s="75"/>
      <c r="I57" s="51"/>
      <c r="J57" s="50"/>
      <c r="K57" s="50"/>
      <c r="L57" s="50"/>
    </row>
    <row r="58" spans="1:12" s="18" customFormat="1" ht="16.5" thickTop="1" thickBot="1">
      <c r="A58" s="13"/>
      <c r="B58" s="194">
        <v>5.9</v>
      </c>
      <c r="C58" s="30" t="s">
        <v>98</v>
      </c>
      <c r="D58" s="15" t="s">
        <v>30</v>
      </c>
      <c r="E58" s="11">
        <v>1</v>
      </c>
      <c r="F58" s="22"/>
      <c r="G58" s="20"/>
      <c r="I58" s="51"/>
      <c r="J58" s="50"/>
      <c r="K58" s="50"/>
      <c r="L58" s="50"/>
    </row>
    <row r="59" spans="1:12" s="18" customFormat="1" ht="16.5" thickTop="1" thickBot="1">
      <c r="A59" s="13"/>
      <c r="B59" s="49"/>
      <c r="C59" s="47" t="s">
        <v>23</v>
      </c>
      <c r="D59" s="15"/>
      <c r="E59" s="11"/>
      <c r="F59" s="22"/>
      <c r="G59" s="20">
        <f>G32+G47</f>
        <v>0</v>
      </c>
      <c r="I59" s="51"/>
      <c r="J59" s="50"/>
      <c r="K59" s="50"/>
      <c r="L59" s="50"/>
    </row>
    <row r="60" spans="1:12" s="18" customFormat="1" ht="16.5" thickTop="1" thickBot="1">
      <c r="A60" s="13"/>
      <c r="B60" s="49"/>
      <c r="C60" s="47" t="s">
        <v>24</v>
      </c>
      <c r="D60" s="15"/>
      <c r="E60" s="11"/>
      <c r="F60" s="22"/>
      <c r="G60" s="20">
        <f>G59</f>
        <v>0</v>
      </c>
      <c r="I60" s="51"/>
      <c r="J60" s="50"/>
      <c r="K60" s="50"/>
      <c r="L60" s="50"/>
    </row>
    <row r="61" spans="1:12" s="18" customFormat="1" ht="16.5" thickTop="1" thickBot="1">
      <c r="A61" s="13"/>
      <c r="B61" s="8" t="s">
        <v>31</v>
      </c>
      <c r="C61" s="30"/>
      <c r="D61" s="15"/>
      <c r="E61" s="11"/>
      <c r="F61" s="22"/>
      <c r="G61" s="25">
        <f>SUM(G63:G64)</f>
        <v>0</v>
      </c>
      <c r="I61" s="51"/>
      <c r="J61" s="50"/>
      <c r="K61" s="50"/>
      <c r="L61" s="50"/>
    </row>
    <row r="62" spans="1:12" s="18" customFormat="1" ht="61.5" thickTop="1" thickBot="1">
      <c r="A62" s="13"/>
      <c r="B62" s="90"/>
      <c r="C62" s="96" t="s">
        <v>148</v>
      </c>
      <c r="D62" s="90"/>
      <c r="E62" s="73"/>
      <c r="F62" s="74"/>
      <c r="G62" s="75"/>
      <c r="I62" s="51"/>
      <c r="J62" s="50"/>
      <c r="K62" s="50"/>
      <c r="L62" s="50"/>
    </row>
    <row r="63" spans="1:12" s="18" customFormat="1" ht="61.5" thickTop="1" thickBot="1">
      <c r="A63" s="13"/>
      <c r="B63" s="15">
        <v>6.1</v>
      </c>
      <c r="C63" s="30" t="s">
        <v>123</v>
      </c>
      <c r="D63" s="15" t="s">
        <v>17</v>
      </c>
      <c r="E63" s="11">
        <v>1</v>
      </c>
      <c r="F63" s="22"/>
      <c r="G63" s="20">
        <f>E63*F63</f>
        <v>0</v>
      </c>
      <c r="I63" s="51"/>
      <c r="J63" s="50"/>
      <c r="K63" s="50"/>
      <c r="L63" s="50"/>
    </row>
    <row r="64" spans="1:12" s="18" customFormat="1" ht="48.75" thickTop="1" thickBot="1">
      <c r="A64" s="13"/>
      <c r="B64" s="15">
        <v>6.2</v>
      </c>
      <c r="C64" s="32" t="s">
        <v>113</v>
      </c>
      <c r="D64" s="15" t="s">
        <v>17</v>
      </c>
      <c r="E64" s="11">
        <v>6</v>
      </c>
      <c r="F64" s="22"/>
      <c r="G64" s="20">
        <f>E64*F64</f>
        <v>0</v>
      </c>
      <c r="I64"/>
      <c r="J64" s="50"/>
      <c r="K64" s="50"/>
      <c r="L64" s="50"/>
    </row>
    <row r="65" spans="1:12" s="18" customFormat="1" ht="16.5" thickTop="1" thickBot="1">
      <c r="A65" s="13"/>
      <c r="B65" s="15">
        <v>6.3</v>
      </c>
      <c r="C65" s="32" t="s">
        <v>141</v>
      </c>
      <c r="D65" s="15" t="s">
        <v>17</v>
      </c>
      <c r="E65" s="11">
        <v>1</v>
      </c>
      <c r="F65" s="22"/>
      <c r="G65" s="20"/>
      <c r="I65"/>
      <c r="J65" s="50"/>
      <c r="K65" s="50"/>
      <c r="L65" s="50"/>
    </row>
    <row r="66" spans="1:12" s="18" customFormat="1" ht="16.5" thickTop="1" thickBot="1">
      <c r="A66" s="13"/>
      <c r="B66" s="8" t="s">
        <v>48</v>
      </c>
      <c r="C66" s="9" t="s">
        <v>9</v>
      </c>
      <c r="D66" s="15"/>
      <c r="E66" s="11"/>
      <c r="F66" s="22"/>
      <c r="G66" s="25">
        <f>G73+G73+G91+G93+SUM(G101:G103)</f>
        <v>0</v>
      </c>
    </row>
    <row r="67" spans="1:12" s="18" customFormat="1" ht="31.5" thickTop="1" thickBot="1">
      <c r="A67" s="13"/>
      <c r="B67" s="92"/>
      <c r="C67" s="184" t="s">
        <v>194</v>
      </c>
      <c r="D67" s="15"/>
      <c r="E67" s="73"/>
      <c r="F67" s="74"/>
      <c r="G67" s="76"/>
    </row>
    <row r="68" spans="1:12" s="18" customFormat="1" ht="16.5" thickTop="1" thickBot="1">
      <c r="A68" s="13"/>
      <c r="B68" s="15"/>
      <c r="C68" s="185" t="s">
        <v>195</v>
      </c>
      <c r="D68" s="63"/>
      <c r="E68" s="64"/>
      <c r="F68" s="64"/>
      <c r="G68" s="65"/>
    </row>
    <row r="69" spans="1:12" s="18" customFormat="1" ht="16.5" thickTop="1" thickBot="1">
      <c r="A69" s="13"/>
      <c r="B69" s="15"/>
      <c r="C69" s="185" t="s">
        <v>36</v>
      </c>
      <c r="D69" s="210"/>
      <c r="E69" s="211"/>
      <c r="F69" s="211"/>
      <c r="G69" s="212"/>
    </row>
    <row r="70" spans="1:12" s="18" customFormat="1" ht="16.5" thickTop="1" thickBot="1">
      <c r="A70" s="13"/>
      <c r="B70" s="15"/>
      <c r="C70" s="185" t="s">
        <v>43</v>
      </c>
      <c r="D70" s="52"/>
      <c r="E70" s="219" t="s">
        <v>44</v>
      </c>
      <c r="F70" s="223"/>
      <c r="G70" s="61"/>
    </row>
    <row r="71" spans="1:12" s="18" customFormat="1" ht="31.5" thickTop="1" thickBot="1">
      <c r="A71" s="13"/>
      <c r="B71" s="90"/>
      <c r="C71" s="184" t="s">
        <v>124</v>
      </c>
      <c r="D71" s="90"/>
      <c r="E71" s="80"/>
      <c r="F71" s="81"/>
      <c r="G71" s="75"/>
    </row>
    <row r="72" spans="1:12" s="18" customFormat="1" ht="16.5" thickTop="1" thickBot="1">
      <c r="A72" s="13"/>
      <c r="B72" s="15"/>
      <c r="C72" s="9" t="s">
        <v>47</v>
      </c>
      <c r="D72" s="15"/>
      <c r="E72" s="21"/>
      <c r="F72" s="22"/>
      <c r="G72" s="20"/>
    </row>
    <row r="73" spans="1:12" s="18" customFormat="1" ht="61.5" thickTop="1" thickBot="1">
      <c r="A73" s="13"/>
      <c r="B73" s="15">
        <v>7.1</v>
      </c>
      <c r="C73" s="28" t="s">
        <v>196</v>
      </c>
      <c r="D73" s="15"/>
      <c r="E73" s="11" t="s">
        <v>17</v>
      </c>
      <c r="F73" s="22">
        <v>1</v>
      </c>
      <c r="G73" s="20"/>
    </row>
    <row r="74" spans="1:12" s="18" customFormat="1" ht="16.5" thickTop="1" thickBot="1">
      <c r="A74" s="13"/>
      <c r="B74" s="15"/>
      <c r="C74" s="186" t="s">
        <v>40</v>
      </c>
      <c r="D74" s="15"/>
      <c r="E74" s="56"/>
      <c r="F74" s="57"/>
      <c r="G74" s="20"/>
    </row>
    <row r="75" spans="1:12" s="18" customFormat="1" ht="16.5" thickTop="1" thickBot="1">
      <c r="A75" s="13"/>
      <c r="B75" s="15"/>
      <c r="C75" s="187" t="s">
        <v>38</v>
      </c>
      <c r="D75" s="15" t="s">
        <v>67</v>
      </c>
      <c r="E75" s="120">
        <v>993</v>
      </c>
      <c r="F75" s="114"/>
      <c r="G75" s="20"/>
    </row>
    <row r="76" spans="1:12" s="18" customFormat="1" ht="16.5" thickTop="1" thickBot="1">
      <c r="A76" s="13"/>
      <c r="B76" s="15"/>
      <c r="C76" s="187" t="s">
        <v>69</v>
      </c>
      <c r="D76" s="15" t="s">
        <v>53</v>
      </c>
      <c r="E76" s="99" t="s">
        <v>139</v>
      </c>
      <c r="F76" s="72"/>
      <c r="G76" s="20"/>
    </row>
    <row r="77" spans="1:12" s="18" customFormat="1" ht="16.5" thickTop="1" thickBot="1">
      <c r="A77" s="13"/>
      <c r="B77" s="15"/>
      <c r="C77" s="187" t="s">
        <v>70</v>
      </c>
      <c r="D77" s="15" t="s">
        <v>8</v>
      </c>
      <c r="E77" s="105" t="s">
        <v>139</v>
      </c>
      <c r="F77" s="108"/>
      <c r="G77" s="20"/>
    </row>
    <row r="78" spans="1:12" s="18" customFormat="1" ht="16.5" thickTop="1" thickBot="1">
      <c r="A78" s="13"/>
      <c r="B78" s="15"/>
      <c r="C78" s="187" t="s">
        <v>71</v>
      </c>
      <c r="D78" s="15" t="s">
        <v>68</v>
      </c>
      <c r="E78" s="219" t="s">
        <v>93</v>
      </c>
      <c r="F78" s="220"/>
      <c r="G78" s="20"/>
    </row>
    <row r="79" spans="1:12" ht="16.5" thickTop="1" thickBot="1">
      <c r="B79" s="15"/>
      <c r="C79" s="187" t="s">
        <v>72</v>
      </c>
      <c r="D79" s="15" t="s">
        <v>8</v>
      </c>
      <c r="E79" s="107" t="s">
        <v>139</v>
      </c>
      <c r="F79" s="110"/>
      <c r="G79" s="20"/>
    </row>
    <row r="80" spans="1:12" ht="16.5" thickTop="1" thickBot="1">
      <c r="B80" s="15"/>
      <c r="C80" s="187" t="s">
        <v>73</v>
      </c>
      <c r="D80" s="15" t="s">
        <v>67</v>
      </c>
      <c r="E80" s="107">
        <v>1009</v>
      </c>
      <c r="F80" s="101"/>
      <c r="G80" s="20"/>
    </row>
    <row r="81" spans="1:7" ht="16.5" thickTop="1" thickBot="1">
      <c r="B81" s="15"/>
      <c r="C81" s="186" t="s">
        <v>41</v>
      </c>
      <c r="D81" s="15"/>
      <c r="E81" s="58"/>
      <c r="F81" s="59"/>
      <c r="G81" s="20"/>
    </row>
    <row r="82" spans="1:7" ht="16.5" thickTop="1" thickBot="1">
      <c r="A82" s="35"/>
      <c r="B82" s="15"/>
      <c r="C82" s="187" t="s">
        <v>42</v>
      </c>
      <c r="D82" s="19" t="s">
        <v>63</v>
      </c>
      <c r="E82" s="58"/>
      <c r="F82" s="59"/>
      <c r="G82" s="20"/>
    </row>
    <row r="83" spans="1:7" ht="16.5" thickTop="1" thickBot="1">
      <c r="B83" s="15"/>
      <c r="C83" s="185" t="s">
        <v>56</v>
      </c>
      <c r="D83" s="19" t="s">
        <v>53</v>
      </c>
      <c r="E83" s="58"/>
      <c r="F83" s="59"/>
      <c r="G83" s="20"/>
    </row>
    <row r="84" spans="1:7" ht="16.5" thickTop="1" thickBot="1">
      <c r="B84" s="15"/>
      <c r="C84" s="185" t="s">
        <v>57</v>
      </c>
      <c r="D84" s="19" t="s">
        <v>53</v>
      </c>
      <c r="E84" s="58"/>
      <c r="F84" s="59"/>
      <c r="G84" s="20"/>
    </row>
    <row r="85" spans="1:7" ht="16.5" thickTop="1" thickBot="1">
      <c r="B85" s="15"/>
      <c r="C85" s="185" t="s">
        <v>58</v>
      </c>
      <c r="D85" s="19" t="s">
        <v>53</v>
      </c>
      <c r="E85" s="58"/>
      <c r="F85" s="59"/>
      <c r="G85" s="20"/>
    </row>
    <row r="86" spans="1:7" ht="16.5" thickTop="1" thickBot="1">
      <c r="B86" s="15"/>
      <c r="C86" s="185" t="s">
        <v>59</v>
      </c>
      <c r="D86" s="19" t="s">
        <v>53</v>
      </c>
      <c r="E86" s="58"/>
      <c r="F86" s="59"/>
      <c r="G86" s="20"/>
    </row>
    <row r="87" spans="1:7" ht="16.5" thickTop="1" thickBot="1">
      <c r="B87" s="15"/>
      <c r="C87" s="185" t="s">
        <v>60</v>
      </c>
      <c r="D87" s="19" t="s">
        <v>54</v>
      </c>
      <c r="E87" s="58"/>
      <c r="F87" s="59"/>
      <c r="G87" s="20"/>
    </row>
    <row r="88" spans="1:7" ht="16.5" thickTop="1" thickBot="1">
      <c r="B88" s="15"/>
      <c r="C88" s="185" t="s">
        <v>61</v>
      </c>
      <c r="D88" s="19" t="s">
        <v>55</v>
      </c>
      <c r="E88" s="58"/>
      <c r="F88" s="59"/>
      <c r="G88" s="20"/>
    </row>
    <row r="89" spans="1:7" ht="16.5" thickTop="1" thickBot="1">
      <c r="B89" s="15"/>
      <c r="C89" s="185" t="s">
        <v>62</v>
      </c>
      <c r="D89" s="19" t="s">
        <v>55</v>
      </c>
      <c r="E89" s="58"/>
      <c r="F89" s="59"/>
      <c r="G89" s="20"/>
    </row>
    <row r="90" spans="1:7" ht="16.5" thickTop="1" thickBot="1">
      <c r="B90" s="15"/>
      <c r="C90" s="185" t="s">
        <v>45</v>
      </c>
      <c r="D90" s="19" t="s">
        <v>17</v>
      </c>
      <c r="E90" s="58"/>
      <c r="F90" s="59"/>
      <c r="G90" s="20"/>
    </row>
    <row r="91" spans="1:7" ht="31.5" thickTop="1" thickBot="1">
      <c r="B91" s="15">
        <v>7.2</v>
      </c>
      <c r="C91" s="188" t="s">
        <v>125</v>
      </c>
      <c r="D91" s="19" t="s">
        <v>7</v>
      </c>
      <c r="E91" s="11">
        <v>1</v>
      </c>
      <c r="F91" s="22"/>
      <c r="G91" s="20">
        <f>F91</f>
        <v>0</v>
      </c>
    </row>
    <row r="92" spans="1:7" ht="16.5" thickTop="1" thickBot="1">
      <c r="B92" s="15"/>
      <c r="C92" s="189" t="s">
        <v>39</v>
      </c>
      <c r="D92" s="19"/>
      <c r="E92" s="21"/>
      <c r="F92" s="22"/>
      <c r="G92" s="20"/>
    </row>
    <row r="93" spans="1:7" ht="46.5" thickTop="1" thickBot="1">
      <c r="B93" s="15">
        <v>7.3</v>
      </c>
      <c r="C93" s="190" t="s">
        <v>197</v>
      </c>
      <c r="D93" s="19" t="s">
        <v>17</v>
      </c>
      <c r="E93" s="11">
        <v>1</v>
      </c>
      <c r="F93" s="22"/>
      <c r="G93" s="20">
        <f>F93</f>
        <v>0</v>
      </c>
    </row>
    <row r="94" spans="1:7" ht="16.5" thickTop="1" thickBot="1">
      <c r="B94" s="15"/>
      <c r="C94" s="191" t="s">
        <v>41</v>
      </c>
      <c r="D94" s="19"/>
      <c r="E94" s="21"/>
      <c r="F94" s="22"/>
      <c r="G94" s="20"/>
    </row>
    <row r="95" spans="1:7" ht="16.5" thickTop="1" thickBot="1">
      <c r="B95" s="15"/>
      <c r="C95" s="187" t="s">
        <v>46</v>
      </c>
      <c r="D95" s="19"/>
      <c r="E95" s="224"/>
      <c r="F95" s="225"/>
      <c r="G95" s="20"/>
    </row>
    <row r="96" spans="1:7" ht="16.5" thickTop="1" thickBot="1">
      <c r="B96" s="15"/>
      <c r="C96" s="187" t="s">
        <v>49</v>
      </c>
      <c r="D96" s="19" t="s">
        <v>52</v>
      </c>
      <c r="E96" s="217"/>
      <c r="F96" s="218"/>
      <c r="G96" s="20"/>
    </row>
    <row r="97" spans="1:7" ht="16.5" thickTop="1" thickBot="1">
      <c r="B97" s="15"/>
      <c r="C97" s="187" t="s">
        <v>51</v>
      </c>
      <c r="D97" s="19" t="s">
        <v>75</v>
      </c>
      <c r="E97" s="217"/>
      <c r="F97" s="218"/>
      <c r="G97" s="20"/>
    </row>
    <row r="98" spans="1:7" ht="16.5" thickTop="1" thickBot="1">
      <c r="B98" s="15"/>
      <c r="C98" s="187" t="s">
        <v>65</v>
      </c>
      <c r="D98" s="19" t="s">
        <v>64</v>
      </c>
      <c r="E98" s="217"/>
      <c r="F98" s="218"/>
      <c r="G98" s="20"/>
    </row>
    <row r="99" spans="1:7" ht="16.5" thickTop="1" thickBot="1">
      <c r="B99" s="15"/>
      <c r="C99" s="185" t="s">
        <v>66</v>
      </c>
      <c r="D99" s="19"/>
      <c r="E99" s="217"/>
      <c r="F99" s="218"/>
      <c r="G99" s="20"/>
    </row>
    <row r="100" spans="1:7" ht="16.5" thickTop="1" thickBot="1">
      <c r="B100" s="15"/>
      <c r="C100" s="191" t="s">
        <v>76</v>
      </c>
      <c r="D100" s="19"/>
      <c r="E100" s="67"/>
      <c r="F100" s="68"/>
      <c r="G100" s="60"/>
    </row>
    <row r="101" spans="1:7" ht="31.5" thickTop="1" thickBot="1">
      <c r="B101" s="15" t="s">
        <v>78</v>
      </c>
      <c r="C101" s="188" t="s">
        <v>77</v>
      </c>
      <c r="D101" s="19" t="s">
        <v>8</v>
      </c>
      <c r="E101" s="11">
        <v>0</v>
      </c>
      <c r="F101" s="22"/>
      <c r="G101" s="20"/>
    </row>
    <row r="102" spans="1:7" ht="31.5" thickTop="1" thickBot="1">
      <c r="B102" s="15" t="s">
        <v>79</v>
      </c>
      <c r="C102" s="188" t="s">
        <v>80</v>
      </c>
      <c r="D102" s="19" t="s">
        <v>8</v>
      </c>
      <c r="E102" s="11">
        <v>100</v>
      </c>
      <c r="F102" s="22"/>
      <c r="G102" s="20">
        <f>E102*F102</f>
        <v>0</v>
      </c>
    </row>
    <row r="103" spans="1:7" ht="31.5" thickTop="1" thickBot="1">
      <c r="B103" s="15">
        <v>7.5</v>
      </c>
      <c r="C103" s="188" t="s">
        <v>126</v>
      </c>
      <c r="D103" s="19" t="s">
        <v>8</v>
      </c>
      <c r="E103" s="11">
        <v>0</v>
      </c>
      <c r="F103" s="22"/>
      <c r="G103" s="20"/>
    </row>
    <row r="104" spans="1:7" ht="16.5" thickTop="1" thickBot="1">
      <c r="B104" s="15"/>
      <c r="C104" s="55"/>
      <c r="D104" s="19"/>
      <c r="E104" s="67"/>
      <c r="F104" s="68"/>
      <c r="G104" s="60"/>
    </row>
    <row r="105" spans="1:7" ht="16.5" thickTop="1" thickBot="1">
      <c r="B105" s="33"/>
      <c r="C105" s="33" t="s">
        <v>10</v>
      </c>
      <c r="D105" s="33"/>
      <c r="E105" s="62"/>
      <c r="F105" s="62"/>
      <c r="G105" s="34">
        <f>G9+G14+G22+G32+G47+G61+G66</f>
        <v>0</v>
      </c>
    </row>
    <row r="106" spans="1:7" ht="16.5" thickTop="1" thickBot="1">
      <c r="B106" s="33"/>
      <c r="C106" s="33" t="s">
        <v>11</v>
      </c>
      <c r="D106" s="33"/>
      <c r="E106" s="33"/>
      <c r="F106" s="33"/>
      <c r="G106" s="36">
        <f>G105*0.1</f>
        <v>0</v>
      </c>
    </row>
    <row r="107" spans="1:7" ht="16.5" thickTop="1" thickBot="1">
      <c r="B107" s="33"/>
      <c r="C107" s="33" t="s">
        <v>12</v>
      </c>
      <c r="D107" s="33"/>
      <c r="E107" s="33"/>
      <c r="F107" s="33"/>
      <c r="G107" s="36">
        <f>G106*0.16</f>
        <v>0</v>
      </c>
    </row>
    <row r="108" spans="1:7" ht="16.5" thickTop="1" thickBot="1">
      <c r="B108" s="33"/>
      <c r="C108" s="33" t="s">
        <v>13</v>
      </c>
      <c r="D108" s="33"/>
      <c r="E108" s="33"/>
      <c r="F108" s="33"/>
      <c r="G108" s="34">
        <f>G107+G106+G105</f>
        <v>0</v>
      </c>
    </row>
    <row r="109" spans="1:7" ht="15.75" thickTop="1">
      <c r="B109" s="37"/>
      <c r="C109" s="35"/>
      <c r="D109" s="35"/>
      <c r="E109" s="35"/>
      <c r="F109" s="38"/>
      <c r="G109" s="35"/>
    </row>
    <row r="110" spans="1:7">
      <c r="B110" s="39"/>
      <c r="C110" s="4"/>
    </row>
    <row r="111" spans="1:7">
      <c r="B111" s="39"/>
      <c r="C111" s="4"/>
      <c r="D111" s="1"/>
      <c r="E111" s="1"/>
      <c r="F111" s="1"/>
      <c r="G111" s="1"/>
    </row>
    <row r="112" spans="1:7" s="3" customFormat="1" ht="14.25">
      <c r="A112" s="1"/>
      <c r="B112" s="40"/>
      <c r="C112" s="41"/>
      <c r="D112" s="1"/>
      <c r="E112" s="1"/>
      <c r="F112" s="1"/>
      <c r="G112" s="1"/>
    </row>
    <row r="113" spans="1:12" s="3" customFormat="1" ht="14.25">
      <c r="A113" s="1"/>
      <c r="B113" s="40"/>
      <c r="C113" s="41"/>
      <c r="F113" s="4"/>
    </row>
    <row r="114" spans="1:12" s="3" customFormat="1" ht="14.25">
      <c r="A114" s="1"/>
      <c r="B114" s="40"/>
      <c r="C114" s="41"/>
      <c r="F114" s="4"/>
    </row>
    <row r="115" spans="1:12" s="3" customFormat="1" ht="14.25">
      <c r="A115" s="1"/>
      <c r="B115" s="40"/>
      <c r="C115" s="41"/>
      <c r="F115" s="4"/>
    </row>
    <row r="116" spans="1:12">
      <c r="C116" s="42"/>
    </row>
    <row r="117" spans="1:12" s="3" customFormat="1" ht="14.25">
      <c r="A117" s="1"/>
      <c r="B117" s="40"/>
      <c r="C117" s="43"/>
      <c r="F117" s="4"/>
    </row>
    <row r="118" spans="1:12" s="3" customFormat="1">
      <c r="A118" s="1"/>
      <c r="B118" s="40"/>
      <c r="C118" s="44"/>
      <c r="F118" s="4"/>
      <c r="H118"/>
      <c r="I118"/>
      <c r="J118"/>
      <c r="K118"/>
      <c r="L118"/>
    </row>
    <row r="119" spans="1:12" s="3" customFormat="1">
      <c r="A119" s="1"/>
      <c r="B119" s="40"/>
      <c r="C119" s="45"/>
      <c r="F119" s="4"/>
      <c r="H119"/>
      <c r="I119"/>
      <c r="J119"/>
      <c r="K119"/>
      <c r="L119"/>
    </row>
    <row r="120" spans="1:12" s="3" customFormat="1">
      <c r="A120" s="1"/>
      <c r="B120" s="40"/>
      <c r="C120" s="45"/>
      <c r="F120" s="4"/>
      <c r="H120"/>
      <c r="I120"/>
      <c r="J120"/>
      <c r="K120"/>
      <c r="L120"/>
    </row>
    <row r="122" spans="1:12" s="3" customFormat="1">
      <c r="A122" s="1"/>
      <c r="B122" s="40"/>
      <c r="C122" s="41"/>
      <c r="F122" s="4"/>
      <c r="H122"/>
      <c r="I122"/>
      <c r="J122"/>
      <c r="K122"/>
      <c r="L122"/>
    </row>
  </sheetData>
  <mergeCells count="14">
    <mergeCell ref="D36:G36"/>
    <mergeCell ref="B2:G2"/>
    <mergeCell ref="B3:G3"/>
    <mergeCell ref="B5:G5"/>
    <mergeCell ref="D34:G34"/>
    <mergeCell ref="D35:G35"/>
    <mergeCell ref="E97:F97"/>
    <mergeCell ref="E98:F98"/>
    <mergeCell ref="E99:F99"/>
    <mergeCell ref="D69:G69"/>
    <mergeCell ref="E70:F70"/>
    <mergeCell ref="E78:F78"/>
    <mergeCell ref="E95:F95"/>
    <mergeCell ref="E96:F96"/>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0" max="16383" man="1"/>
    <brk id="59"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D94"/>
  <sheetViews>
    <sheetView view="pageBreakPreview" topLeftCell="A22" zoomScaleNormal="100" zoomScaleSheetLayoutView="100" workbookViewId="0">
      <selection activeCell="A18" sqref="A18"/>
    </sheetView>
  </sheetViews>
  <sheetFormatPr defaultRowHeight="15"/>
  <cols>
    <col min="1" max="1" width="18.85546875" style="170" customWidth="1"/>
    <col min="2" max="2" width="58.28515625" style="154" customWidth="1"/>
    <col min="3" max="3" width="25.28515625" style="171" customWidth="1"/>
    <col min="4" max="4" width="25.7109375" style="172" customWidth="1"/>
    <col min="257" max="257" width="18.85546875" customWidth="1"/>
    <col min="258" max="258" width="58.28515625" customWidth="1"/>
    <col min="259" max="259" width="25.28515625" customWidth="1"/>
    <col min="260" max="260" width="25.7109375" customWidth="1"/>
    <col min="513" max="513" width="18.85546875" customWidth="1"/>
    <col min="514" max="514" width="58.28515625" customWidth="1"/>
    <col min="515" max="515" width="25.28515625" customWidth="1"/>
    <col min="516" max="516" width="25.7109375" customWidth="1"/>
    <col min="769" max="769" width="18.85546875" customWidth="1"/>
    <col min="770" max="770" width="58.28515625" customWidth="1"/>
    <col min="771" max="771" width="25.28515625" customWidth="1"/>
    <col min="772" max="772" width="25.7109375" customWidth="1"/>
    <col min="1025" max="1025" width="18.85546875" customWidth="1"/>
    <col min="1026" max="1026" width="58.28515625" customWidth="1"/>
    <col min="1027" max="1027" width="25.28515625" customWidth="1"/>
    <col min="1028" max="1028" width="25.7109375" customWidth="1"/>
    <col min="1281" max="1281" width="18.85546875" customWidth="1"/>
    <col min="1282" max="1282" width="58.28515625" customWidth="1"/>
    <col min="1283" max="1283" width="25.28515625" customWidth="1"/>
    <col min="1284" max="1284" width="25.7109375" customWidth="1"/>
    <col min="1537" max="1537" width="18.85546875" customWidth="1"/>
    <col min="1538" max="1538" width="58.28515625" customWidth="1"/>
    <col min="1539" max="1539" width="25.28515625" customWidth="1"/>
    <col min="1540" max="1540" width="25.7109375" customWidth="1"/>
    <col min="1793" max="1793" width="18.85546875" customWidth="1"/>
    <col min="1794" max="1794" width="58.28515625" customWidth="1"/>
    <col min="1795" max="1795" width="25.28515625" customWidth="1"/>
    <col min="1796" max="1796" width="25.7109375" customWidth="1"/>
    <col min="2049" max="2049" width="18.85546875" customWidth="1"/>
    <col min="2050" max="2050" width="58.28515625" customWidth="1"/>
    <col min="2051" max="2051" width="25.28515625" customWidth="1"/>
    <col min="2052" max="2052" width="25.7109375" customWidth="1"/>
    <col min="2305" max="2305" width="18.85546875" customWidth="1"/>
    <col min="2306" max="2306" width="58.28515625" customWidth="1"/>
    <col min="2307" max="2307" width="25.28515625" customWidth="1"/>
    <col min="2308" max="2308" width="25.7109375" customWidth="1"/>
    <col min="2561" max="2561" width="18.85546875" customWidth="1"/>
    <col min="2562" max="2562" width="58.28515625" customWidth="1"/>
    <col min="2563" max="2563" width="25.28515625" customWidth="1"/>
    <col min="2564" max="2564" width="25.7109375" customWidth="1"/>
    <col min="2817" max="2817" width="18.85546875" customWidth="1"/>
    <col min="2818" max="2818" width="58.28515625" customWidth="1"/>
    <col min="2819" max="2819" width="25.28515625" customWidth="1"/>
    <col min="2820" max="2820" width="25.7109375" customWidth="1"/>
    <col min="3073" max="3073" width="18.85546875" customWidth="1"/>
    <col min="3074" max="3074" width="58.28515625" customWidth="1"/>
    <col min="3075" max="3075" width="25.28515625" customWidth="1"/>
    <col min="3076" max="3076" width="25.7109375" customWidth="1"/>
    <col min="3329" max="3329" width="18.85546875" customWidth="1"/>
    <col min="3330" max="3330" width="58.28515625" customWidth="1"/>
    <col min="3331" max="3331" width="25.28515625" customWidth="1"/>
    <col min="3332" max="3332" width="25.7109375" customWidth="1"/>
    <col min="3585" max="3585" width="18.85546875" customWidth="1"/>
    <col min="3586" max="3586" width="58.28515625" customWidth="1"/>
    <col min="3587" max="3587" width="25.28515625" customWidth="1"/>
    <col min="3588" max="3588" width="25.7109375" customWidth="1"/>
    <col min="3841" max="3841" width="18.85546875" customWidth="1"/>
    <col min="3842" max="3842" width="58.28515625" customWidth="1"/>
    <col min="3843" max="3843" width="25.28515625" customWidth="1"/>
    <col min="3844" max="3844" width="25.7109375" customWidth="1"/>
    <col min="4097" max="4097" width="18.85546875" customWidth="1"/>
    <col min="4098" max="4098" width="58.28515625" customWidth="1"/>
    <col min="4099" max="4099" width="25.28515625" customWidth="1"/>
    <col min="4100" max="4100" width="25.7109375" customWidth="1"/>
    <col min="4353" max="4353" width="18.85546875" customWidth="1"/>
    <col min="4354" max="4354" width="58.28515625" customWidth="1"/>
    <col min="4355" max="4355" width="25.28515625" customWidth="1"/>
    <col min="4356" max="4356" width="25.7109375" customWidth="1"/>
    <col min="4609" max="4609" width="18.85546875" customWidth="1"/>
    <col min="4610" max="4610" width="58.28515625" customWidth="1"/>
    <col min="4611" max="4611" width="25.28515625" customWidth="1"/>
    <col min="4612" max="4612" width="25.7109375" customWidth="1"/>
    <col min="4865" max="4865" width="18.85546875" customWidth="1"/>
    <col min="4866" max="4866" width="58.28515625" customWidth="1"/>
    <col min="4867" max="4867" width="25.28515625" customWidth="1"/>
    <col min="4868" max="4868" width="25.7109375" customWidth="1"/>
    <col min="5121" max="5121" width="18.85546875" customWidth="1"/>
    <col min="5122" max="5122" width="58.28515625" customWidth="1"/>
    <col min="5123" max="5123" width="25.28515625" customWidth="1"/>
    <col min="5124" max="5124" width="25.7109375" customWidth="1"/>
    <col min="5377" max="5377" width="18.85546875" customWidth="1"/>
    <col min="5378" max="5378" width="58.28515625" customWidth="1"/>
    <col min="5379" max="5379" width="25.28515625" customWidth="1"/>
    <col min="5380" max="5380" width="25.7109375" customWidth="1"/>
    <col min="5633" max="5633" width="18.85546875" customWidth="1"/>
    <col min="5634" max="5634" width="58.28515625" customWidth="1"/>
    <col min="5635" max="5635" width="25.28515625" customWidth="1"/>
    <col min="5636" max="5636" width="25.7109375" customWidth="1"/>
    <col min="5889" max="5889" width="18.85546875" customWidth="1"/>
    <col min="5890" max="5890" width="58.28515625" customWidth="1"/>
    <col min="5891" max="5891" width="25.28515625" customWidth="1"/>
    <col min="5892" max="5892" width="25.7109375" customWidth="1"/>
    <col min="6145" max="6145" width="18.85546875" customWidth="1"/>
    <col min="6146" max="6146" width="58.28515625" customWidth="1"/>
    <col min="6147" max="6147" width="25.28515625" customWidth="1"/>
    <col min="6148" max="6148" width="25.7109375" customWidth="1"/>
    <col min="6401" max="6401" width="18.85546875" customWidth="1"/>
    <col min="6402" max="6402" width="58.28515625" customWidth="1"/>
    <col min="6403" max="6403" width="25.28515625" customWidth="1"/>
    <col min="6404" max="6404" width="25.7109375" customWidth="1"/>
    <col min="6657" max="6657" width="18.85546875" customWidth="1"/>
    <col min="6658" max="6658" width="58.28515625" customWidth="1"/>
    <col min="6659" max="6659" width="25.28515625" customWidth="1"/>
    <col min="6660" max="6660" width="25.7109375" customWidth="1"/>
    <col min="6913" max="6913" width="18.85546875" customWidth="1"/>
    <col min="6914" max="6914" width="58.28515625" customWidth="1"/>
    <col min="6915" max="6915" width="25.28515625" customWidth="1"/>
    <col min="6916" max="6916" width="25.7109375" customWidth="1"/>
    <col min="7169" max="7169" width="18.85546875" customWidth="1"/>
    <col min="7170" max="7170" width="58.28515625" customWidth="1"/>
    <col min="7171" max="7171" width="25.28515625" customWidth="1"/>
    <col min="7172" max="7172" width="25.7109375" customWidth="1"/>
    <col min="7425" max="7425" width="18.85546875" customWidth="1"/>
    <col min="7426" max="7426" width="58.28515625" customWidth="1"/>
    <col min="7427" max="7427" width="25.28515625" customWidth="1"/>
    <col min="7428" max="7428" width="25.7109375" customWidth="1"/>
    <col min="7681" max="7681" width="18.85546875" customWidth="1"/>
    <col min="7682" max="7682" width="58.28515625" customWidth="1"/>
    <col min="7683" max="7683" width="25.28515625" customWidth="1"/>
    <col min="7684" max="7684" width="25.7109375" customWidth="1"/>
    <col min="7937" max="7937" width="18.85546875" customWidth="1"/>
    <col min="7938" max="7938" width="58.28515625" customWidth="1"/>
    <col min="7939" max="7939" width="25.28515625" customWidth="1"/>
    <col min="7940" max="7940" width="25.7109375" customWidth="1"/>
    <col min="8193" max="8193" width="18.85546875" customWidth="1"/>
    <col min="8194" max="8194" width="58.28515625" customWidth="1"/>
    <col min="8195" max="8195" width="25.28515625" customWidth="1"/>
    <col min="8196" max="8196" width="25.7109375" customWidth="1"/>
    <col min="8449" max="8449" width="18.85546875" customWidth="1"/>
    <col min="8450" max="8450" width="58.28515625" customWidth="1"/>
    <col min="8451" max="8451" width="25.28515625" customWidth="1"/>
    <col min="8452" max="8452" width="25.7109375" customWidth="1"/>
    <col min="8705" max="8705" width="18.85546875" customWidth="1"/>
    <col min="8706" max="8706" width="58.28515625" customWidth="1"/>
    <col min="8707" max="8707" width="25.28515625" customWidth="1"/>
    <col min="8708" max="8708" width="25.7109375" customWidth="1"/>
    <col min="8961" max="8961" width="18.85546875" customWidth="1"/>
    <col min="8962" max="8962" width="58.28515625" customWidth="1"/>
    <col min="8963" max="8963" width="25.28515625" customWidth="1"/>
    <col min="8964" max="8964" width="25.7109375" customWidth="1"/>
    <col min="9217" max="9217" width="18.85546875" customWidth="1"/>
    <col min="9218" max="9218" width="58.28515625" customWidth="1"/>
    <col min="9219" max="9219" width="25.28515625" customWidth="1"/>
    <col min="9220" max="9220" width="25.7109375" customWidth="1"/>
    <col min="9473" max="9473" width="18.85546875" customWidth="1"/>
    <col min="9474" max="9474" width="58.28515625" customWidth="1"/>
    <col min="9475" max="9475" width="25.28515625" customWidth="1"/>
    <col min="9476" max="9476" width="25.7109375" customWidth="1"/>
    <col min="9729" max="9729" width="18.85546875" customWidth="1"/>
    <col min="9730" max="9730" width="58.28515625" customWidth="1"/>
    <col min="9731" max="9731" width="25.28515625" customWidth="1"/>
    <col min="9732" max="9732" width="25.7109375" customWidth="1"/>
    <col min="9985" max="9985" width="18.85546875" customWidth="1"/>
    <col min="9986" max="9986" width="58.28515625" customWidth="1"/>
    <col min="9987" max="9987" width="25.28515625" customWidth="1"/>
    <col min="9988" max="9988" width="25.7109375" customWidth="1"/>
    <col min="10241" max="10241" width="18.85546875" customWidth="1"/>
    <col min="10242" max="10242" width="58.28515625" customWidth="1"/>
    <col min="10243" max="10243" width="25.28515625" customWidth="1"/>
    <col min="10244" max="10244" width="25.7109375" customWidth="1"/>
    <col min="10497" max="10497" width="18.85546875" customWidth="1"/>
    <col min="10498" max="10498" width="58.28515625" customWidth="1"/>
    <col min="10499" max="10499" width="25.28515625" customWidth="1"/>
    <col min="10500" max="10500" width="25.7109375" customWidth="1"/>
    <col min="10753" max="10753" width="18.85546875" customWidth="1"/>
    <col min="10754" max="10754" width="58.28515625" customWidth="1"/>
    <col min="10755" max="10755" width="25.28515625" customWidth="1"/>
    <col min="10756" max="10756" width="25.7109375" customWidth="1"/>
    <col min="11009" max="11009" width="18.85546875" customWidth="1"/>
    <col min="11010" max="11010" width="58.28515625" customWidth="1"/>
    <col min="11011" max="11011" width="25.28515625" customWidth="1"/>
    <col min="11012" max="11012" width="25.7109375" customWidth="1"/>
    <col min="11265" max="11265" width="18.85546875" customWidth="1"/>
    <col min="11266" max="11266" width="58.28515625" customWidth="1"/>
    <col min="11267" max="11267" width="25.28515625" customWidth="1"/>
    <col min="11268" max="11268" width="25.7109375" customWidth="1"/>
    <col min="11521" max="11521" width="18.85546875" customWidth="1"/>
    <col min="11522" max="11522" width="58.28515625" customWidth="1"/>
    <col min="11523" max="11523" width="25.28515625" customWidth="1"/>
    <col min="11524" max="11524" width="25.7109375" customWidth="1"/>
    <col min="11777" max="11777" width="18.85546875" customWidth="1"/>
    <col min="11778" max="11778" width="58.28515625" customWidth="1"/>
    <col min="11779" max="11779" width="25.28515625" customWidth="1"/>
    <col min="11780" max="11780" width="25.7109375" customWidth="1"/>
    <col min="12033" max="12033" width="18.85546875" customWidth="1"/>
    <col min="12034" max="12034" width="58.28515625" customWidth="1"/>
    <col min="12035" max="12035" width="25.28515625" customWidth="1"/>
    <col min="12036" max="12036" width="25.7109375" customWidth="1"/>
    <col min="12289" max="12289" width="18.85546875" customWidth="1"/>
    <col min="12290" max="12290" width="58.28515625" customWidth="1"/>
    <col min="12291" max="12291" width="25.28515625" customWidth="1"/>
    <col min="12292" max="12292" width="25.7109375" customWidth="1"/>
    <col min="12545" max="12545" width="18.85546875" customWidth="1"/>
    <col min="12546" max="12546" width="58.28515625" customWidth="1"/>
    <col min="12547" max="12547" width="25.28515625" customWidth="1"/>
    <col min="12548" max="12548" width="25.7109375" customWidth="1"/>
    <col min="12801" max="12801" width="18.85546875" customWidth="1"/>
    <col min="12802" max="12802" width="58.28515625" customWidth="1"/>
    <col min="12803" max="12803" width="25.28515625" customWidth="1"/>
    <col min="12804" max="12804" width="25.7109375" customWidth="1"/>
    <col min="13057" max="13057" width="18.85546875" customWidth="1"/>
    <col min="13058" max="13058" width="58.28515625" customWidth="1"/>
    <col min="13059" max="13059" width="25.28515625" customWidth="1"/>
    <col min="13060" max="13060" width="25.7109375" customWidth="1"/>
    <col min="13313" max="13313" width="18.85546875" customWidth="1"/>
    <col min="13314" max="13314" width="58.28515625" customWidth="1"/>
    <col min="13315" max="13315" width="25.28515625" customWidth="1"/>
    <col min="13316" max="13316" width="25.7109375" customWidth="1"/>
    <col min="13569" max="13569" width="18.85546875" customWidth="1"/>
    <col min="13570" max="13570" width="58.28515625" customWidth="1"/>
    <col min="13571" max="13571" width="25.28515625" customWidth="1"/>
    <col min="13572" max="13572" width="25.7109375" customWidth="1"/>
    <col min="13825" max="13825" width="18.85546875" customWidth="1"/>
    <col min="13826" max="13826" width="58.28515625" customWidth="1"/>
    <col min="13827" max="13827" width="25.28515625" customWidth="1"/>
    <col min="13828" max="13828" width="25.7109375" customWidth="1"/>
    <col min="14081" max="14081" width="18.85546875" customWidth="1"/>
    <col min="14082" max="14082" width="58.28515625" customWidth="1"/>
    <col min="14083" max="14083" width="25.28515625" customWidth="1"/>
    <col min="14084" max="14084" width="25.7109375" customWidth="1"/>
    <col min="14337" max="14337" width="18.85546875" customWidth="1"/>
    <col min="14338" max="14338" width="58.28515625" customWidth="1"/>
    <col min="14339" max="14339" width="25.28515625" customWidth="1"/>
    <col min="14340" max="14340" width="25.7109375" customWidth="1"/>
    <col min="14593" max="14593" width="18.85546875" customWidth="1"/>
    <col min="14594" max="14594" width="58.28515625" customWidth="1"/>
    <col min="14595" max="14595" width="25.28515625" customWidth="1"/>
    <col min="14596" max="14596" width="25.7109375" customWidth="1"/>
    <col min="14849" max="14849" width="18.85546875" customWidth="1"/>
    <col min="14850" max="14850" width="58.28515625" customWidth="1"/>
    <col min="14851" max="14851" width="25.28515625" customWidth="1"/>
    <col min="14852" max="14852" width="25.7109375" customWidth="1"/>
    <col min="15105" max="15105" width="18.85546875" customWidth="1"/>
    <col min="15106" max="15106" width="58.28515625" customWidth="1"/>
    <col min="15107" max="15107" width="25.28515625" customWidth="1"/>
    <col min="15108" max="15108" width="25.7109375" customWidth="1"/>
    <col min="15361" max="15361" width="18.85546875" customWidth="1"/>
    <col min="15362" max="15362" width="58.28515625" customWidth="1"/>
    <col min="15363" max="15363" width="25.28515625" customWidth="1"/>
    <col min="15364" max="15364" width="25.7109375" customWidth="1"/>
    <col min="15617" max="15617" width="18.85546875" customWidth="1"/>
    <col min="15618" max="15618" width="58.28515625" customWidth="1"/>
    <col min="15619" max="15619" width="25.28515625" customWidth="1"/>
    <col min="15620" max="15620" width="25.7109375" customWidth="1"/>
    <col min="15873" max="15873" width="18.85546875" customWidth="1"/>
    <col min="15874" max="15874" width="58.28515625" customWidth="1"/>
    <col min="15875" max="15875" width="25.28515625" customWidth="1"/>
    <col min="15876" max="15876" width="25.7109375" customWidth="1"/>
    <col min="16129" max="16129" width="18.85546875" customWidth="1"/>
    <col min="16130" max="16130" width="58.28515625" customWidth="1"/>
    <col min="16131" max="16131" width="25.28515625" customWidth="1"/>
    <col min="16132" max="16132" width="25.7109375" customWidth="1"/>
  </cols>
  <sheetData>
    <row r="1" spans="1:4" ht="15.75" customHeight="1" thickBot="1">
      <c r="A1" s="126"/>
      <c r="B1" s="200" t="s">
        <v>192</v>
      </c>
      <c r="C1" s="201"/>
      <c r="D1" s="127" t="s">
        <v>151</v>
      </c>
    </row>
    <row r="2" spans="1:4" ht="15.75" thickBot="1">
      <c r="A2" s="202" t="s">
        <v>152</v>
      </c>
      <c r="B2" s="204" t="s">
        <v>153</v>
      </c>
      <c r="C2" s="205"/>
      <c r="D2" s="128" t="s">
        <v>154</v>
      </c>
    </row>
    <row r="3" spans="1:4" ht="15.75" thickBot="1">
      <c r="A3" s="203"/>
      <c r="B3" s="206"/>
      <c r="C3" s="207"/>
      <c r="D3" s="129" t="s">
        <v>155</v>
      </c>
    </row>
    <row r="4" spans="1:4">
      <c r="A4" s="130"/>
      <c r="B4" s="131"/>
      <c r="C4" s="132"/>
      <c r="D4" s="133"/>
    </row>
    <row r="5" spans="1:4">
      <c r="A5" s="130"/>
      <c r="B5" s="134"/>
      <c r="C5" s="135"/>
      <c r="D5" s="136"/>
    </row>
    <row r="6" spans="1:4">
      <c r="A6" s="137"/>
      <c r="B6" s="138"/>
      <c r="C6" s="139"/>
      <c r="D6" s="140"/>
    </row>
    <row r="7" spans="1:4">
      <c r="A7" s="137"/>
      <c r="B7" s="141" t="s">
        <v>266</v>
      </c>
      <c r="C7" s="139"/>
      <c r="D7" s="140"/>
    </row>
    <row r="8" spans="1:4">
      <c r="A8" s="137"/>
      <c r="B8" s="138"/>
      <c r="C8" s="139"/>
      <c r="D8" s="140"/>
    </row>
    <row r="9" spans="1:4">
      <c r="A9" s="137"/>
      <c r="B9" s="138"/>
      <c r="C9" s="139"/>
      <c r="D9" s="142"/>
    </row>
    <row r="10" spans="1:4">
      <c r="A10" s="137"/>
      <c r="B10" s="141" t="s">
        <v>156</v>
      </c>
      <c r="C10" s="139"/>
      <c r="D10" s="142"/>
    </row>
    <row r="11" spans="1:4">
      <c r="A11" s="137"/>
      <c r="B11" s="143"/>
      <c r="C11" s="144"/>
      <c r="D11" s="142"/>
    </row>
    <row r="12" spans="1:4">
      <c r="A12" s="145" t="str">
        <f>'[1]P&amp;G_Meheba_P&amp;G'!B7</f>
        <v xml:space="preserve">Bill No.P&amp;G: </v>
      </c>
      <c r="B12" s="146" t="s">
        <v>286</v>
      </c>
      <c r="C12" s="144"/>
      <c r="D12" s="142">
        <f>'P&amp;Gs'!G20</f>
        <v>220000</v>
      </c>
    </row>
    <row r="13" spans="1:4">
      <c r="A13" s="145"/>
      <c r="B13" s="146"/>
      <c r="C13" s="144"/>
      <c r="D13" s="142"/>
    </row>
    <row r="14" spans="1:4">
      <c r="A14" s="145" t="str">
        <f>'Ntoto Primary'!B6</f>
        <v xml:space="preserve">Bill No. SCH1: </v>
      </c>
      <c r="B14" s="147" t="str">
        <f>'Ntoto Primary'!B5:G5</f>
        <v>Mantapala Ntoto Primary School</v>
      </c>
      <c r="C14" s="144"/>
      <c r="D14" s="142">
        <f>'Ntoto Primary'!G70+'Ntoto Primary'!G114</f>
        <v>0</v>
      </c>
    </row>
    <row r="15" spans="1:4">
      <c r="A15" s="145"/>
      <c r="B15" s="148"/>
      <c r="C15" s="139"/>
      <c r="D15" s="140"/>
    </row>
    <row r="16" spans="1:4">
      <c r="A16" s="145" t="str">
        <f>'Kafutuma Primary'!B6</f>
        <v xml:space="preserve">Bill No. SCH2: </v>
      </c>
      <c r="B16" s="147" t="str">
        <f>'Kafutuma Primary'!B5:G5</f>
        <v>Kafutuma Primary</v>
      </c>
      <c r="C16" s="139"/>
      <c r="D16" s="149">
        <f>'Kafutuma Primary'!G69+'Kafutuma Primary'!G113</f>
        <v>0</v>
      </c>
    </row>
    <row r="17" spans="1:4">
      <c r="A17" s="145"/>
      <c r="B17" s="150"/>
      <c r="C17" s="139"/>
      <c r="D17" s="140"/>
    </row>
    <row r="18" spans="1:4">
      <c r="A18" s="145" t="str">
        <f>'Kampampi Primary'!B6</f>
        <v xml:space="preserve">Bill No. SCH3: </v>
      </c>
      <c r="B18" s="147" t="str">
        <f>'Kampampi Primary'!B5:G5</f>
        <v>Kampampi Primary School</v>
      </c>
      <c r="C18" s="144"/>
      <c r="D18" s="142">
        <f>'Kampampi Primary'!G71+'Kampampi Primary'!G115</f>
        <v>0</v>
      </c>
    </row>
    <row r="19" spans="1:4">
      <c r="A19" s="145"/>
      <c r="B19" s="150"/>
      <c r="C19" s="139"/>
      <c r="D19" s="142"/>
    </row>
    <row r="20" spans="1:4">
      <c r="A20" s="145" t="str">
        <f>'Kashikishi Primary'!B6</f>
        <v xml:space="preserve">Bill No. SCH4: </v>
      </c>
      <c r="B20" s="147" t="str">
        <f>'Kashikishi Primary'!B5:G5</f>
        <v>Kashikishi Primary School</v>
      </c>
      <c r="C20" s="139"/>
      <c r="D20" s="142">
        <f>'Kashikishi Primary'!G73+'Kashikishi Primary'!G117</f>
        <v>0</v>
      </c>
    </row>
    <row r="21" spans="1:4">
      <c r="A21" s="145"/>
      <c r="B21" s="150"/>
      <c r="C21" s="139"/>
      <c r="D21" s="142"/>
    </row>
    <row r="22" spans="1:4">
      <c r="A22" s="145" t="str">
        <f>'Nchelenge Sec. Sch '!B6</f>
        <v xml:space="preserve">Bill No. SCH5: </v>
      </c>
      <c r="B22" s="147" t="str">
        <f>'Nchelenge Sec. Sch '!B5:G5</f>
        <v>Nchelenge Secondary School</v>
      </c>
      <c r="C22" s="139"/>
      <c r="D22" s="142">
        <f>'Nchelenge Sec. Sch '!G74+'Nchelenge Sec. Sch '!G118</f>
        <v>0</v>
      </c>
    </row>
    <row r="23" spans="1:4">
      <c r="A23" s="145"/>
      <c r="B23" s="151"/>
      <c r="C23" s="139"/>
      <c r="D23" s="142"/>
    </row>
    <row r="24" spans="1:4">
      <c r="A24" s="145" t="str">
        <f>'Kashita Sec. Sch.'!B6</f>
        <v xml:space="preserve">Bill No. SCH6: </v>
      </c>
      <c r="B24" s="147" t="str">
        <f>'Kashita Sec. Sch.'!B5:G5</f>
        <v>Kashita Secondary School</v>
      </c>
      <c r="C24" s="144"/>
      <c r="D24" s="142">
        <f>'Kashita Sec. Sch.'!G73+'Kashita Sec. Sch.'!G117</f>
        <v>0</v>
      </c>
    </row>
    <row r="25" spans="1:4">
      <c r="A25" s="152"/>
      <c r="B25" s="151"/>
      <c r="C25" s="144"/>
      <c r="D25" s="142"/>
    </row>
    <row r="26" spans="1:4">
      <c r="A26" s="145" t="s">
        <v>183</v>
      </c>
      <c r="B26" s="151" t="str">
        <f>'Kenani Pr Sch'!B5:G5</f>
        <v>Kenani  Primary School</v>
      </c>
      <c r="C26" s="144"/>
      <c r="D26" s="142">
        <f>'Kenani Pr Sch'!G69+'Kenani Pr Sch'!G112</f>
        <v>0</v>
      </c>
    </row>
    <row r="27" spans="1:4">
      <c r="A27" s="152"/>
      <c r="B27" s="151"/>
      <c r="C27" s="144"/>
      <c r="D27" s="142"/>
    </row>
    <row r="28" spans="1:4">
      <c r="A28" s="145" t="str">
        <f>'Kambwali RHC'!B6</f>
        <v xml:space="preserve">Bill No. HC1: </v>
      </c>
      <c r="B28" s="147" t="str">
        <f>'Kambwali RHC'!B5:G5</f>
        <v>Kambwali RHC</v>
      </c>
      <c r="C28" s="144"/>
      <c r="D28" s="142">
        <f>'Kambwali RHC'!G69+'Kambwali RHC'!G113</f>
        <v>0</v>
      </c>
    </row>
    <row r="29" spans="1:4">
      <c r="A29" s="145"/>
      <c r="B29" s="147"/>
      <c r="C29" s="144"/>
      <c r="D29" s="142"/>
    </row>
    <row r="30" spans="1:4">
      <c r="A30" s="145" t="str">
        <f>'Kafutuma RHC'!B6</f>
        <v xml:space="preserve">Bill No. HC2: </v>
      </c>
      <c r="B30" s="147" t="str">
        <f>'Kafutuma RHC'!B5:G5</f>
        <v>Kafutuma RHC</v>
      </c>
      <c r="C30" s="144"/>
      <c r="D30" s="142">
        <f>'Kafutuma RHC'!G74+'Kafutuma RHC'!G118</f>
        <v>0</v>
      </c>
    </row>
    <row r="31" spans="1:4">
      <c r="A31" s="145"/>
      <c r="B31" s="147"/>
      <c r="C31" s="144"/>
      <c r="D31" s="142"/>
    </row>
    <row r="32" spans="1:4">
      <c r="A32" s="145" t="str">
        <f>'Chabilikila RHC'!B6</f>
        <v xml:space="preserve">Bill No. HC3: </v>
      </c>
      <c r="B32" s="147" t="str">
        <f>'Chabilikila RHC'!B5:G5</f>
        <v>Chabilikila RHC</v>
      </c>
      <c r="C32" s="144"/>
      <c r="D32" s="142">
        <f>'Chabilikila RHC'!G69+'Chabilikila RHC'!G113</f>
        <v>0</v>
      </c>
    </row>
    <row r="33" spans="1:4">
      <c r="A33" s="145"/>
      <c r="B33" s="147"/>
      <c r="C33" s="144"/>
      <c r="D33" s="142"/>
    </row>
    <row r="34" spans="1:4">
      <c r="A34" s="145" t="str">
        <f>'Mulwe RHC'!B6</f>
        <v xml:space="preserve">Bill No. HC4: </v>
      </c>
      <c r="B34" s="147" t="str">
        <f>'Mulwe RHC'!B5:G5</f>
        <v>Mulwe RHC</v>
      </c>
      <c r="C34" s="144"/>
      <c r="D34" s="142">
        <f>'Mulwe RHC'!G70+'Mulwe RHC'!G114</f>
        <v>0</v>
      </c>
    </row>
    <row r="35" spans="1:4">
      <c r="A35" s="145"/>
      <c r="B35" s="147"/>
      <c r="C35" s="144"/>
      <c r="D35" s="142"/>
    </row>
    <row r="36" spans="1:4">
      <c r="A36" s="145" t="str">
        <f>'St Pauls Hosp Staff Houses'!B6</f>
        <v xml:space="preserve">Bill No. HC5: </v>
      </c>
      <c r="B36" s="147" t="str">
        <f>'St Pauls Hosp Staff Houses'!B5:G5</f>
        <v>St Pauls Hospital Staff Houses</v>
      </c>
      <c r="C36" s="144"/>
      <c r="D36" s="142">
        <f>'St Pauls Hosp Staff Houses'!G70+'St Pauls Hosp Staff Houses'!G114</f>
        <v>0</v>
      </c>
    </row>
    <row r="37" spans="1:4">
      <c r="A37" s="145"/>
      <c r="B37" s="147"/>
      <c r="C37" s="144"/>
      <c r="D37" s="142"/>
    </row>
    <row r="38" spans="1:4">
      <c r="A38" s="145" t="str">
        <f>'Kapambwe RHC'!B6</f>
        <v xml:space="preserve">Bill No. HC6: </v>
      </c>
      <c r="B38" s="147" t="str">
        <f>'Kapambwe RHC'!B5:G5</f>
        <v>Kapambwe RHC</v>
      </c>
      <c r="C38" s="144"/>
      <c r="D38" s="142">
        <f>'Kapambwe RHC'!G106</f>
        <v>0</v>
      </c>
    </row>
    <row r="39" spans="1:4">
      <c r="A39" s="152"/>
      <c r="B39" s="147"/>
      <c r="C39" s="144"/>
      <c r="D39" s="142"/>
    </row>
    <row r="40" spans="1:4">
      <c r="A40" s="199" t="str">
        <f>'Kashikishi Market'!B6</f>
        <v xml:space="preserve">Bill No. MKT1: </v>
      </c>
      <c r="B40" s="147" t="str">
        <f>'Kashikishi Market'!B5:G5</f>
        <v>Kashikishi Market</v>
      </c>
      <c r="C40" s="144"/>
      <c r="D40" s="142">
        <f>'Kashikishi Market'!G73+'Kashikishi Market'!G117</f>
        <v>0</v>
      </c>
    </row>
    <row r="41" spans="1:4">
      <c r="A41" s="145"/>
      <c r="B41" s="147"/>
      <c r="C41" s="144"/>
      <c r="D41" s="142"/>
    </row>
    <row r="42" spans="1:4">
      <c r="A42" s="145" t="str">
        <f>'Kaputa R. Centre'!B6</f>
        <v xml:space="preserve">Bill No. TC1: </v>
      </c>
      <c r="B42" s="147" t="str">
        <f>'Kaputa R. Centre'!B5:G5</f>
        <v>Kaputa Reception Centre</v>
      </c>
      <c r="C42" s="144"/>
      <c r="D42" s="142">
        <f>'Kaputa R. Centre'!G101</f>
        <v>0</v>
      </c>
    </row>
    <row r="43" spans="1:4">
      <c r="A43" s="145"/>
      <c r="B43" s="147"/>
      <c r="C43" s="144"/>
      <c r="D43" s="142"/>
    </row>
    <row r="44" spans="1:4">
      <c r="A44" s="145" t="str">
        <f>'Lambwe Chomba RC'!B6</f>
        <v xml:space="preserve">Bill No. TC2 </v>
      </c>
      <c r="B44" s="147" t="str">
        <f>'Lambwe Chomba RC'!B5:G5</f>
        <v>Lambwe Chomba Reception Centre</v>
      </c>
      <c r="C44" s="144"/>
      <c r="D44" s="142">
        <f>'Lambwe Chomba RC'!G105</f>
        <v>0</v>
      </c>
    </row>
    <row r="45" spans="1:4">
      <c r="A45" s="145"/>
      <c r="B45" s="147"/>
      <c r="C45" s="144"/>
      <c r="D45" s="142"/>
    </row>
    <row r="46" spans="1:4">
      <c r="A46" s="145" t="str">
        <f>'Lupiya R Centre'!B6</f>
        <v xml:space="preserve">Bill No. TC3: </v>
      </c>
      <c r="B46" s="147" t="str">
        <f>'Lupiya R Centre'!B5:G5</f>
        <v>Lupiya Reception Centre</v>
      </c>
      <c r="C46" s="144"/>
      <c r="D46" s="142">
        <f>'Lupiya R Centre'!G108</f>
        <v>0</v>
      </c>
    </row>
    <row r="47" spans="1:4">
      <c r="A47" s="152"/>
      <c r="B47" s="147"/>
      <c r="C47" s="144"/>
      <c r="D47" s="142"/>
    </row>
    <row r="48" spans="1:4">
      <c r="A48" s="145" t="str">
        <f>'Mpulungu R. Centre'!B6</f>
        <v xml:space="preserve">Bill No. TC4: </v>
      </c>
      <c r="B48" s="147" t="str">
        <f>'Mpulungu R. Centre'!B5:G5</f>
        <v>Mpulungu Reception Centre</v>
      </c>
      <c r="C48" s="144"/>
      <c r="D48" s="142">
        <f>'Mpulungu R. Centre'!G100</f>
        <v>0</v>
      </c>
    </row>
    <row r="49" spans="1:4">
      <c r="A49" s="145"/>
      <c r="B49" s="147"/>
      <c r="C49" s="144"/>
      <c r="D49" s="142"/>
    </row>
    <row r="50" spans="1:4" ht="15.75" thickBot="1">
      <c r="A50" s="145"/>
      <c r="C50" s="139"/>
      <c r="D50" s="142"/>
    </row>
    <row r="51" spans="1:4" ht="16.5" thickBot="1">
      <c r="A51" s="137"/>
      <c r="B51" s="155" t="s">
        <v>157</v>
      </c>
      <c r="C51" s="156"/>
      <c r="D51" s="157">
        <f>SUM(D12:D50)</f>
        <v>220000</v>
      </c>
    </row>
    <row r="52" spans="1:4">
      <c r="A52" s="137"/>
      <c r="B52" s="158"/>
      <c r="C52" s="139"/>
      <c r="D52" s="140"/>
    </row>
    <row r="53" spans="1:4" ht="15.75" thickBot="1">
      <c r="A53" s="137"/>
      <c r="B53" s="159"/>
      <c r="C53" s="139"/>
      <c r="D53" s="140"/>
    </row>
    <row r="54" spans="1:4" ht="15.75" thickBot="1">
      <c r="A54" s="137"/>
      <c r="B54" s="160" t="s">
        <v>158</v>
      </c>
      <c r="C54" s="139"/>
      <c r="D54" s="161">
        <f>D51*0.1</f>
        <v>22000</v>
      </c>
    </row>
    <row r="55" spans="1:4" ht="15.75" thickBot="1">
      <c r="A55" s="137"/>
      <c r="B55" s="159"/>
      <c r="C55" s="139"/>
      <c r="D55" s="140"/>
    </row>
    <row r="56" spans="1:4" ht="15.75" thickBot="1">
      <c r="A56" s="153"/>
      <c r="B56" s="160" t="s">
        <v>159</v>
      </c>
      <c r="C56" s="139"/>
      <c r="D56" s="161">
        <f>D51*0.16</f>
        <v>35200</v>
      </c>
    </row>
    <row r="57" spans="1:4" ht="15.75">
      <c r="A57" s="162"/>
      <c r="B57" s="159"/>
      <c r="C57" s="139"/>
      <c r="D57" s="140"/>
    </row>
    <row r="58" spans="1:4" ht="15.75" thickBot="1">
      <c r="A58" s="163"/>
      <c r="B58" s="159"/>
      <c r="C58" s="139"/>
      <c r="D58" s="140"/>
    </row>
    <row r="59" spans="1:4" ht="16.5" thickBot="1">
      <c r="A59" s="163"/>
      <c r="B59" s="164" t="s">
        <v>160</v>
      </c>
      <c r="C59" s="156"/>
      <c r="D59" s="157">
        <f>D51+D54+D56</f>
        <v>277200</v>
      </c>
    </row>
    <row r="60" spans="1:4">
      <c r="A60" s="163"/>
      <c r="B60" s="165"/>
      <c r="C60" s="139"/>
      <c r="D60" s="140"/>
    </row>
    <row r="61" spans="1:4">
      <c r="A61" s="166"/>
      <c r="B61" s="167"/>
      <c r="C61" s="139"/>
      <c r="D61" s="140"/>
    </row>
    <row r="62" spans="1:4">
      <c r="A62" s="134"/>
      <c r="B62" s="134"/>
      <c r="C62" s="168"/>
      <c r="D62" s="169"/>
    </row>
    <row r="63" spans="1:4">
      <c r="A63" s="134"/>
      <c r="B63" s="134"/>
      <c r="C63" s="168"/>
      <c r="D63" s="169"/>
    </row>
    <row r="64" spans="1:4">
      <c r="A64" s="134"/>
      <c r="B64" s="134"/>
      <c r="C64" s="168"/>
      <c r="D64" s="169"/>
    </row>
    <row r="65" spans="1:4">
      <c r="A65" s="134"/>
      <c r="B65" s="134"/>
      <c r="C65" s="168"/>
      <c r="D65" s="169"/>
    </row>
    <row r="66" spans="1:4">
      <c r="A66" s="134"/>
      <c r="B66" s="134"/>
      <c r="C66" s="168"/>
      <c r="D66" s="169"/>
    </row>
    <row r="67" spans="1:4">
      <c r="A67" s="134"/>
      <c r="B67" s="134"/>
      <c r="C67" s="168"/>
      <c r="D67" s="169"/>
    </row>
    <row r="68" spans="1:4">
      <c r="A68" s="134"/>
      <c r="B68" s="134"/>
      <c r="C68" s="168"/>
      <c r="D68" s="169"/>
    </row>
    <row r="69" spans="1:4">
      <c r="A69" s="134"/>
      <c r="B69" s="134"/>
      <c r="C69" s="168"/>
      <c r="D69" s="169"/>
    </row>
    <row r="70" spans="1:4">
      <c r="A70" s="134"/>
      <c r="B70" s="134"/>
      <c r="C70" s="168"/>
      <c r="D70" s="169"/>
    </row>
    <row r="71" spans="1:4">
      <c r="A71" s="134"/>
      <c r="B71" s="134"/>
      <c r="C71" s="168"/>
      <c r="D71" s="169"/>
    </row>
    <row r="72" spans="1:4">
      <c r="A72" s="134"/>
      <c r="B72" s="134"/>
      <c r="C72" s="168"/>
      <c r="D72" s="169"/>
    </row>
    <row r="73" spans="1:4">
      <c r="A73" s="134"/>
      <c r="B73" s="134"/>
      <c r="C73" s="168"/>
      <c r="D73" s="169"/>
    </row>
    <row r="74" spans="1:4">
      <c r="A74" s="134"/>
      <c r="B74" s="134"/>
      <c r="C74" s="168"/>
      <c r="D74" s="169"/>
    </row>
    <row r="75" spans="1:4">
      <c r="A75" s="134"/>
      <c r="B75" s="134"/>
      <c r="C75" s="168"/>
      <c r="D75" s="169"/>
    </row>
    <row r="76" spans="1:4">
      <c r="A76" s="134"/>
      <c r="B76" s="134"/>
      <c r="C76" s="168"/>
      <c r="D76" s="169"/>
    </row>
    <row r="77" spans="1:4">
      <c r="A77" s="134"/>
      <c r="B77" s="134"/>
      <c r="C77" s="168"/>
      <c r="D77" s="169"/>
    </row>
    <row r="78" spans="1:4">
      <c r="A78" s="134"/>
      <c r="B78" s="134"/>
      <c r="C78" s="168"/>
      <c r="D78" s="169"/>
    </row>
    <row r="79" spans="1:4">
      <c r="A79" s="134"/>
      <c r="B79" s="134"/>
      <c r="C79" s="168"/>
      <c r="D79" s="169"/>
    </row>
    <row r="80" spans="1:4">
      <c r="A80" s="134"/>
      <c r="B80" s="134"/>
      <c r="C80" s="168"/>
      <c r="D80" s="169"/>
    </row>
    <row r="81" spans="1:4">
      <c r="A81" s="134"/>
      <c r="B81" s="134"/>
      <c r="C81" s="168"/>
      <c r="D81" s="169"/>
    </row>
    <row r="82" spans="1:4">
      <c r="A82" s="134"/>
      <c r="B82" s="134"/>
      <c r="C82" s="168"/>
      <c r="D82" s="169"/>
    </row>
    <row r="83" spans="1:4">
      <c r="A83" s="134"/>
      <c r="B83" s="134"/>
      <c r="C83" s="168"/>
      <c r="D83" s="169"/>
    </row>
    <row r="84" spans="1:4">
      <c r="A84" s="134"/>
      <c r="B84" s="134"/>
      <c r="C84" s="168"/>
      <c r="D84" s="169"/>
    </row>
    <row r="85" spans="1:4">
      <c r="A85" s="134"/>
      <c r="B85" s="134"/>
      <c r="C85" s="168"/>
      <c r="D85" s="169"/>
    </row>
    <row r="86" spans="1:4">
      <c r="A86" s="134"/>
      <c r="B86" s="134"/>
      <c r="C86" s="168"/>
      <c r="D86" s="169"/>
    </row>
    <row r="87" spans="1:4">
      <c r="A87" s="134"/>
      <c r="B87" s="134"/>
      <c r="C87" s="168"/>
      <c r="D87" s="169"/>
    </row>
    <row r="88" spans="1:4">
      <c r="A88" s="134"/>
      <c r="B88" s="134"/>
      <c r="C88" s="168"/>
      <c r="D88" s="169"/>
    </row>
    <row r="89" spans="1:4">
      <c r="A89" s="134"/>
      <c r="B89" s="134"/>
      <c r="C89" s="168"/>
      <c r="D89" s="169"/>
    </row>
    <row r="90" spans="1:4">
      <c r="A90" s="134"/>
      <c r="B90" s="134"/>
      <c r="C90" s="168"/>
      <c r="D90" s="169"/>
    </row>
    <row r="91" spans="1:4">
      <c r="A91" s="134"/>
      <c r="B91" s="134"/>
      <c r="C91" s="168"/>
      <c r="D91" s="169"/>
    </row>
    <row r="92" spans="1:4">
      <c r="A92" s="134"/>
      <c r="B92" s="134"/>
      <c r="C92" s="168"/>
      <c r="D92" s="169"/>
    </row>
    <row r="93" spans="1:4">
      <c r="A93" s="134"/>
      <c r="B93" s="134"/>
      <c r="C93" s="168"/>
      <c r="D93" s="169"/>
    </row>
    <row r="94" spans="1:4">
      <c r="A94" s="134"/>
      <c r="B94" s="134"/>
      <c r="C94" s="168"/>
      <c r="D94" s="169"/>
    </row>
  </sheetData>
  <mergeCells count="3">
    <mergeCell ref="B1:C1"/>
    <mergeCell ref="A2:A3"/>
    <mergeCell ref="B2:C3"/>
  </mergeCells>
  <pageMargins left="0.70866141732283505" right="0.70866141732283505" top="0.74803149606299202" bottom="0.74803149606299202" header="0.31496062992126" footer="0.31496062992126"/>
  <pageSetup scale="68" orientation="portrait" r:id="rId1"/>
  <headerFooter>
    <oddHeader>&amp;C&amp;P</oddHeader>
    <oddFooter>Page &amp;P of &amp;N</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tint="0.39997558519241921"/>
    <pageSetUpPr fitToPage="1"/>
  </sheetPr>
  <dimension ref="A2:L125"/>
  <sheetViews>
    <sheetView view="pageBreakPreview" zoomScale="90" zoomScaleNormal="100" zoomScaleSheetLayoutView="90" workbookViewId="0">
      <selection activeCell="C44" sqref="C44"/>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201</v>
      </c>
      <c r="C5" s="213"/>
      <c r="D5" s="213"/>
      <c r="E5" s="213"/>
      <c r="F5" s="213"/>
      <c r="G5" s="213"/>
    </row>
    <row r="6" spans="1:7" ht="16.5" thickTop="1" thickBot="1">
      <c r="B6" s="5" t="s">
        <v>190</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9</v>
      </c>
      <c r="F15" s="16"/>
      <c r="G15" s="20">
        <f t="shared" ref="G15:G21" si="0">E15*F15</f>
        <v>0</v>
      </c>
    </row>
    <row r="16" spans="1:7" s="18" customFormat="1" ht="31.5" thickTop="1" thickBot="1">
      <c r="A16" s="13"/>
      <c r="B16" s="15">
        <v>2.2000000000000002</v>
      </c>
      <c r="C16" s="19" t="s">
        <v>227</v>
      </c>
      <c r="D16" s="15" t="s">
        <v>8</v>
      </c>
      <c r="E16" s="11">
        <v>378</v>
      </c>
      <c r="F16" s="16"/>
      <c r="G16" s="20">
        <f t="shared" si="0"/>
        <v>0</v>
      </c>
    </row>
    <row r="17" spans="1:7" s="18" customFormat="1" ht="31.5" thickTop="1" thickBot="1">
      <c r="A17" s="13"/>
      <c r="B17" s="15">
        <v>2.2999999999999998</v>
      </c>
      <c r="C17" s="19" t="s">
        <v>226</v>
      </c>
      <c r="D17" s="15" t="s">
        <v>8</v>
      </c>
      <c r="E17" s="11">
        <v>42</v>
      </c>
      <c r="F17" s="16"/>
      <c r="G17" s="20">
        <f t="shared" si="0"/>
        <v>0</v>
      </c>
    </row>
    <row r="18" spans="1:7" s="18" customFormat="1" ht="31.5" thickTop="1" thickBot="1">
      <c r="A18" s="13"/>
      <c r="B18" s="15">
        <v>2.4</v>
      </c>
      <c r="C18" s="19" t="s">
        <v>117</v>
      </c>
      <c r="D18" s="15" t="s">
        <v>18</v>
      </c>
      <c r="E18" s="11">
        <v>3.78</v>
      </c>
      <c r="F18" s="16"/>
      <c r="G18" s="20">
        <f t="shared" si="0"/>
        <v>0</v>
      </c>
    </row>
    <row r="19" spans="1:7" s="18" customFormat="1" ht="31.5" thickTop="1" thickBot="1">
      <c r="A19" s="13"/>
      <c r="B19" s="15">
        <v>2.5</v>
      </c>
      <c r="C19" s="19" t="s">
        <v>118</v>
      </c>
      <c r="D19" s="15" t="s">
        <v>18</v>
      </c>
      <c r="E19" s="11">
        <v>3.78</v>
      </c>
      <c r="F19" s="16"/>
      <c r="G19" s="20">
        <f t="shared" si="0"/>
        <v>0</v>
      </c>
    </row>
    <row r="20" spans="1:7" s="18" customFormat="1" ht="46.5" thickTop="1" thickBot="1">
      <c r="A20" s="13"/>
      <c r="B20" s="15">
        <v>2.6</v>
      </c>
      <c r="C20" s="19" t="s">
        <v>224</v>
      </c>
      <c r="D20" s="15" t="s">
        <v>8</v>
      </c>
      <c r="E20" s="11">
        <v>378</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SUM(G23:G31)</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133</v>
      </c>
      <c r="F24" s="22"/>
      <c r="G24" s="20">
        <f>E24*F24</f>
        <v>0</v>
      </c>
    </row>
    <row r="25" spans="1:7" s="18" customFormat="1" ht="18.75" thickTop="1" thickBot="1">
      <c r="A25" s="13"/>
      <c r="B25" s="15">
        <v>3.2</v>
      </c>
      <c r="C25" s="23" t="s">
        <v>21</v>
      </c>
      <c r="D25" s="15" t="s">
        <v>17</v>
      </c>
      <c r="E25" s="11">
        <v>1</v>
      </c>
      <c r="F25" s="22"/>
      <c r="G25" s="20"/>
    </row>
    <row r="26" spans="1:7" s="18" customFormat="1" ht="46.5" thickTop="1" thickBot="1">
      <c r="A26" s="13"/>
      <c r="B26" s="15">
        <v>3.3</v>
      </c>
      <c r="C26" s="19" t="s">
        <v>210</v>
      </c>
      <c r="D26" s="15" t="s">
        <v>30</v>
      </c>
      <c r="E26" s="11">
        <v>1</v>
      </c>
      <c r="F26" s="22"/>
      <c r="G26" s="20">
        <f>E26*F26</f>
        <v>0</v>
      </c>
    </row>
    <row r="27" spans="1:7" s="18" customFormat="1" ht="121.5" thickTop="1" thickBot="1">
      <c r="A27" s="13"/>
      <c r="B27" s="15">
        <v>3.4</v>
      </c>
      <c r="C27" s="19" t="s">
        <v>230</v>
      </c>
      <c r="D27" s="15" t="s">
        <v>30</v>
      </c>
      <c r="E27" s="11">
        <v>1</v>
      </c>
      <c r="F27" s="22"/>
      <c r="G27" s="20">
        <f>E27*F27</f>
        <v>0</v>
      </c>
    </row>
    <row r="28" spans="1:7" s="18" customFormat="1" ht="31.5" thickTop="1" thickBot="1">
      <c r="A28" s="13"/>
      <c r="B28" s="15">
        <v>3.5</v>
      </c>
      <c r="C28" s="19" t="s">
        <v>207</v>
      </c>
      <c r="D28" s="15" t="s">
        <v>7</v>
      </c>
      <c r="E28" s="11">
        <v>1</v>
      </c>
      <c r="F28" s="22"/>
      <c r="G28" s="20">
        <f t="shared" ref="G28:G29" si="1">E28*F28</f>
        <v>0</v>
      </c>
    </row>
    <row r="29" spans="1:7" s="18" customFormat="1" ht="31.5" thickTop="1" thickBot="1">
      <c r="A29" s="13"/>
      <c r="B29" s="15">
        <v>3.6</v>
      </c>
      <c r="C29" s="19" t="s">
        <v>209</v>
      </c>
      <c r="D29" s="15" t="s">
        <v>7</v>
      </c>
      <c r="E29" s="11">
        <v>1</v>
      </c>
      <c r="F29" s="22"/>
      <c r="G29" s="20">
        <f t="shared" si="1"/>
        <v>0</v>
      </c>
    </row>
    <row r="30" spans="1:7" s="18" customFormat="1" ht="16.5" thickTop="1" thickBot="1">
      <c r="A30" s="13"/>
      <c r="B30" s="15">
        <v>3.7</v>
      </c>
      <c r="C30" s="19" t="s">
        <v>208</v>
      </c>
      <c r="D30" s="15" t="s">
        <v>7</v>
      </c>
      <c r="E30" s="11">
        <v>1</v>
      </c>
      <c r="F30" s="22"/>
      <c r="G30" s="20">
        <f t="shared" ref="G30" si="2">E30*F30</f>
        <v>0</v>
      </c>
    </row>
    <row r="31" spans="1:7" s="18" customFormat="1" ht="16.5" thickTop="1" thickBot="1">
      <c r="A31" s="13"/>
      <c r="B31" s="15"/>
      <c r="C31" s="19"/>
      <c r="D31" s="15"/>
      <c r="E31" s="11"/>
      <c r="F31" s="22"/>
      <c r="G31" s="20"/>
    </row>
    <row r="32" spans="1:7" s="18" customFormat="1" ht="16.5" thickTop="1" thickBot="1">
      <c r="A32" s="13"/>
      <c r="B32" s="15"/>
      <c r="C32" s="47" t="s">
        <v>23</v>
      </c>
      <c r="D32" s="15"/>
      <c r="E32" s="24"/>
      <c r="F32" s="22"/>
      <c r="G32" s="48">
        <f>G9+G14+G22</f>
        <v>0</v>
      </c>
    </row>
    <row r="33" spans="1:7" s="18" customFormat="1" ht="16.5" thickTop="1" thickBot="1">
      <c r="A33" s="13"/>
      <c r="B33" s="15"/>
      <c r="C33" s="47" t="s">
        <v>24</v>
      </c>
      <c r="D33" s="15"/>
      <c r="E33" s="24"/>
      <c r="F33" s="22"/>
      <c r="G33" s="48">
        <f>G32</f>
        <v>0</v>
      </c>
    </row>
    <row r="34" spans="1:7" s="18" customFormat="1" ht="16.5" thickTop="1" thickBot="1">
      <c r="A34" s="13"/>
      <c r="B34" s="8" t="s">
        <v>90</v>
      </c>
      <c r="C34" s="9"/>
      <c r="D34" s="15"/>
      <c r="E34" s="24"/>
      <c r="F34" s="22"/>
      <c r="G34" s="25">
        <f>SUM(G40:G48)</f>
        <v>0</v>
      </c>
    </row>
    <row r="35" spans="1:7" s="18" customFormat="1" ht="16.5" thickTop="1" thickBot="1">
      <c r="A35" s="13"/>
      <c r="B35" s="92"/>
      <c r="C35" s="91" t="s">
        <v>34</v>
      </c>
      <c r="D35" s="90"/>
      <c r="E35" s="77"/>
      <c r="F35" s="74"/>
      <c r="G35" s="76"/>
    </row>
    <row r="36" spans="1:7" s="18" customFormat="1" ht="16.5" thickTop="1" thickBot="1">
      <c r="A36" s="13"/>
      <c r="B36" s="8"/>
      <c r="C36" s="55" t="s">
        <v>35</v>
      </c>
      <c r="D36" s="214"/>
      <c r="E36" s="215"/>
      <c r="F36" s="215"/>
      <c r="G36" s="216"/>
    </row>
    <row r="37" spans="1:7" s="18" customFormat="1" ht="16.5" thickTop="1" thickBot="1">
      <c r="A37" s="13"/>
      <c r="B37" s="8"/>
      <c r="C37" s="55" t="s">
        <v>32</v>
      </c>
      <c r="D37" s="210"/>
      <c r="E37" s="211"/>
      <c r="F37" s="211"/>
      <c r="G37" s="212"/>
    </row>
    <row r="38" spans="1:7" s="18" customFormat="1" ht="16.5" thickTop="1" thickBot="1">
      <c r="A38" s="13"/>
      <c r="B38" s="8"/>
      <c r="C38" s="55" t="s">
        <v>33</v>
      </c>
      <c r="D38" s="210"/>
      <c r="E38" s="211"/>
      <c r="F38" s="211"/>
      <c r="G38" s="212"/>
    </row>
    <row r="39" spans="1:7" s="18" customFormat="1" ht="31.5" thickTop="1" thickBot="1">
      <c r="A39" s="13"/>
      <c r="B39" s="92"/>
      <c r="C39" s="91" t="s">
        <v>103</v>
      </c>
      <c r="D39" s="93"/>
      <c r="E39" s="98"/>
      <c r="F39" s="81"/>
      <c r="G39" s="97"/>
    </row>
    <row r="40" spans="1:7" s="18" customFormat="1" ht="31.5" thickTop="1" thickBot="1">
      <c r="A40" s="13"/>
      <c r="B40" s="26">
        <v>4.0999999999999996</v>
      </c>
      <c r="C40" s="19" t="s">
        <v>37</v>
      </c>
      <c r="D40" s="15" t="s">
        <v>7</v>
      </c>
      <c r="E40" s="24">
        <v>1</v>
      </c>
      <c r="F40" s="22"/>
      <c r="G40" s="27">
        <f>F40*E40</f>
        <v>0</v>
      </c>
    </row>
    <row r="41" spans="1:7" s="18" customFormat="1" ht="31.5" thickTop="1" thickBot="1">
      <c r="A41" s="13"/>
      <c r="B41" s="26">
        <v>4.2</v>
      </c>
      <c r="C41" s="19" t="s">
        <v>115</v>
      </c>
      <c r="D41" s="15" t="s">
        <v>17</v>
      </c>
      <c r="E41" s="24">
        <v>6</v>
      </c>
      <c r="F41" s="22"/>
      <c r="G41" s="27">
        <f>F41*E41</f>
        <v>0</v>
      </c>
    </row>
    <row r="42" spans="1:7" s="18" customFormat="1" ht="61.5" thickTop="1" thickBot="1">
      <c r="A42" s="13"/>
      <c r="B42" s="94"/>
      <c r="C42" s="91" t="s">
        <v>287</v>
      </c>
      <c r="D42" s="90"/>
      <c r="E42" s="77"/>
      <c r="F42" s="74"/>
      <c r="G42" s="78"/>
    </row>
    <row r="43" spans="1:7" s="18" customFormat="1" ht="16.5" thickTop="1" thickBot="1">
      <c r="A43" s="13"/>
      <c r="B43" s="26">
        <v>4.3</v>
      </c>
      <c r="C43" s="19" t="s">
        <v>279</v>
      </c>
      <c r="D43" s="15" t="s">
        <v>17</v>
      </c>
      <c r="E43" s="24">
        <v>1</v>
      </c>
      <c r="F43" s="22"/>
      <c r="G43" s="27">
        <f t="shared" ref="G43:G48" si="3">F43*E43</f>
        <v>0</v>
      </c>
    </row>
    <row r="44" spans="1:7" s="18" customFormat="1" ht="16.5" thickTop="1" thickBot="1">
      <c r="A44" s="13"/>
      <c r="B44" s="26">
        <v>4.4000000000000004</v>
      </c>
      <c r="C44" s="19" t="s">
        <v>81</v>
      </c>
      <c r="D44" s="15" t="s">
        <v>7</v>
      </c>
      <c r="E44" s="24">
        <v>1</v>
      </c>
      <c r="F44" s="22"/>
      <c r="G44" s="27">
        <f t="shared" si="3"/>
        <v>0</v>
      </c>
    </row>
    <row r="45" spans="1:7" s="18" customFormat="1" ht="16.5" thickTop="1" thickBot="1">
      <c r="A45" s="13"/>
      <c r="B45" s="26">
        <v>4.5</v>
      </c>
      <c r="C45" s="19" t="s">
        <v>22</v>
      </c>
      <c r="D45" s="15" t="s">
        <v>17</v>
      </c>
      <c r="E45" s="24">
        <v>1</v>
      </c>
      <c r="F45" s="22"/>
      <c r="G45" s="27">
        <f t="shared" si="3"/>
        <v>0</v>
      </c>
    </row>
    <row r="46" spans="1:7" s="18" customFormat="1" ht="31.5" thickTop="1" thickBot="1">
      <c r="A46" s="13"/>
      <c r="B46" s="26">
        <v>4.5999999999999996</v>
      </c>
      <c r="C46" s="19" t="s">
        <v>130</v>
      </c>
      <c r="D46" s="15" t="s">
        <v>17</v>
      </c>
      <c r="E46" s="24">
        <v>1</v>
      </c>
      <c r="F46" s="22"/>
      <c r="G46" s="27">
        <f t="shared" si="3"/>
        <v>0</v>
      </c>
    </row>
    <row r="47" spans="1:7" s="18" customFormat="1" ht="31.5" thickTop="1" thickBot="1">
      <c r="A47" s="13"/>
      <c r="B47" s="26">
        <v>4.7</v>
      </c>
      <c r="C47" s="19" t="s">
        <v>278</v>
      </c>
      <c r="D47" s="15" t="s">
        <v>7</v>
      </c>
      <c r="E47" s="24">
        <v>1</v>
      </c>
      <c r="F47" s="22"/>
      <c r="G47" s="27">
        <f t="shared" si="3"/>
        <v>0</v>
      </c>
    </row>
    <row r="48" spans="1:7" s="18" customFormat="1" ht="16.5" thickTop="1" thickBot="1">
      <c r="A48" s="13"/>
      <c r="B48" s="26">
        <v>4.8</v>
      </c>
      <c r="C48" s="19" t="s">
        <v>91</v>
      </c>
      <c r="D48" s="15" t="s">
        <v>17</v>
      </c>
      <c r="E48" s="24">
        <v>4</v>
      </c>
      <c r="F48" s="22"/>
      <c r="G48" s="27">
        <f t="shared" si="3"/>
        <v>0</v>
      </c>
    </row>
    <row r="49" spans="1:12" s="18" customFormat="1" ht="16.5" thickTop="1" thickBot="1">
      <c r="A49" s="13"/>
      <c r="B49" s="8" t="s">
        <v>29</v>
      </c>
      <c r="C49" s="9"/>
      <c r="D49" s="15"/>
      <c r="E49" s="24"/>
      <c r="F49" s="22"/>
      <c r="G49" s="25">
        <f>SUM(G51:G59)</f>
        <v>0</v>
      </c>
    </row>
    <row r="50" spans="1:12" s="18" customFormat="1" ht="46.5" thickTop="1" thickBot="1">
      <c r="A50" s="13"/>
      <c r="B50" s="88"/>
      <c r="C50" s="89" t="s">
        <v>92</v>
      </c>
      <c r="D50" s="88"/>
      <c r="E50" s="79"/>
      <c r="F50" s="74"/>
      <c r="G50" s="75"/>
    </row>
    <row r="51" spans="1:12" s="18" customFormat="1" ht="16.5" thickTop="1" thickBot="1">
      <c r="A51" s="13"/>
      <c r="B51" s="15">
        <v>5.0999999999999996</v>
      </c>
      <c r="C51" s="30" t="s">
        <v>89</v>
      </c>
      <c r="D51" s="15" t="s">
        <v>17</v>
      </c>
      <c r="E51" s="16">
        <v>2</v>
      </c>
      <c r="F51" s="22"/>
      <c r="G51" s="20">
        <f t="shared" ref="G51:G59" si="4">E51*F51</f>
        <v>0</v>
      </c>
    </row>
    <row r="52" spans="1:12" s="18" customFormat="1" ht="16.5" thickTop="1" thickBot="1">
      <c r="A52" s="13"/>
      <c r="B52" s="194">
        <v>5.2</v>
      </c>
      <c r="C52" s="28" t="s">
        <v>88</v>
      </c>
      <c r="D52" s="15" t="s">
        <v>8</v>
      </c>
      <c r="E52" s="11">
        <v>287</v>
      </c>
      <c r="F52" s="22"/>
      <c r="G52" s="20">
        <f t="shared" si="4"/>
        <v>0</v>
      </c>
    </row>
    <row r="53" spans="1:12" s="31" customFormat="1" ht="18.75" thickTop="1" thickBot="1">
      <c r="A53" s="29"/>
      <c r="B53" s="15">
        <v>5.3</v>
      </c>
      <c r="C53" s="23" t="s">
        <v>25</v>
      </c>
      <c r="D53" s="15" t="s">
        <v>17</v>
      </c>
      <c r="E53" s="16">
        <v>3</v>
      </c>
      <c r="F53" s="22"/>
      <c r="G53" s="20">
        <f t="shared" si="4"/>
        <v>0</v>
      </c>
    </row>
    <row r="54" spans="1:12" s="31" customFormat="1" ht="18.75" thickTop="1" thickBot="1">
      <c r="A54" s="29"/>
      <c r="B54" s="194">
        <v>5.4</v>
      </c>
      <c r="C54" s="23" t="s">
        <v>26</v>
      </c>
      <c r="D54" s="15" t="s">
        <v>17</v>
      </c>
      <c r="E54" s="16">
        <v>3</v>
      </c>
      <c r="F54" s="22"/>
      <c r="G54" s="20">
        <f t="shared" si="4"/>
        <v>0</v>
      </c>
    </row>
    <row r="55" spans="1:12" s="31" customFormat="1" ht="16.5" thickTop="1" thickBot="1">
      <c r="A55" s="29"/>
      <c r="B55" s="15">
        <v>5.5</v>
      </c>
      <c r="C55" s="23" t="s">
        <v>27</v>
      </c>
      <c r="D55" s="15" t="s">
        <v>17</v>
      </c>
      <c r="E55" s="11">
        <v>4</v>
      </c>
      <c r="F55" s="22"/>
      <c r="G55" s="20">
        <f t="shared" si="4"/>
        <v>0</v>
      </c>
    </row>
    <row r="56" spans="1:12" s="31" customFormat="1" ht="16.5" thickTop="1" thickBot="1">
      <c r="A56" s="29"/>
      <c r="B56" s="194">
        <v>5.6</v>
      </c>
      <c r="C56" s="32" t="s">
        <v>121</v>
      </c>
      <c r="D56" s="15" t="s">
        <v>17</v>
      </c>
      <c r="E56" s="11">
        <v>4</v>
      </c>
      <c r="F56" s="22"/>
      <c r="G56" s="20">
        <f t="shared" si="4"/>
        <v>0</v>
      </c>
    </row>
    <row r="57" spans="1:12" s="31" customFormat="1" ht="16.5" thickTop="1" thickBot="1">
      <c r="A57" s="29"/>
      <c r="B57" s="15">
        <v>5.7</v>
      </c>
      <c r="C57" s="32" t="s">
        <v>122</v>
      </c>
      <c r="D57" s="15" t="s">
        <v>17</v>
      </c>
      <c r="E57" s="11">
        <v>8</v>
      </c>
      <c r="F57" s="22"/>
      <c r="G57" s="20">
        <f t="shared" si="4"/>
        <v>0</v>
      </c>
    </row>
    <row r="58" spans="1:12" s="18" customFormat="1" ht="16.5" thickTop="1" thickBot="1">
      <c r="A58" s="13"/>
      <c r="B58" s="194">
        <v>5.8</v>
      </c>
      <c r="C58" s="19" t="s">
        <v>105</v>
      </c>
      <c r="D58" s="15" t="s">
        <v>17</v>
      </c>
      <c r="E58" s="11">
        <v>4</v>
      </c>
      <c r="F58" s="22"/>
      <c r="G58" s="20">
        <f t="shared" si="4"/>
        <v>0</v>
      </c>
    </row>
    <row r="59" spans="1:12" s="18" customFormat="1" ht="31.5" thickTop="1" thickBot="1">
      <c r="A59" s="13"/>
      <c r="B59" s="15">
        <v>5.9</v>
      </c>
      <c r="C59" s="19" t="s">
        <v>193</v>
      </c>
      <c r="D59" s="15" t="s">
        <v>17</v>
      </c>
      <c r="E59" s="11">
        <v>1</v>
      </c>
      <c r="F59" s="22"/>
      <c r="G59" s="20">
        <f t="shared" si="4"/>
        <v>0</v>
      </c>
      <c r="I59"/>
      <c r="J59" s="50"/>
      <c r="K59" s="50"/>
      <c r="L59" s="50"/>
    </row>
    <row r="60" spans="1:12" s="18" customFormat="1" ht="46.5" thickTop="1" thickBot="1">
      <c r="A60" s="13"/>
      <c r="B60" s="95"/>
      <c r="C60" s="96" t="s">
        <v>99</v>
      </c>
      <c r="D60" s="90"/>
      <c r="E60" s="73"/>
      <c r="F60" s="74"/>
      <c r="G60" s="75"/>
      <c r="I60" s="51"/>
      <c r="J60" s="50"/>
      <c r="K60" s="50"/>
      <c r="L60" s="50"/>
    </row>
    <row r="61" spans="1:12" s="18" customFormat="1" ht="16.5" thickTop="1" thickBot="1">
      <c r="A61" s="13"/>
      <c r="B61" s="194">
        <v>5.0999999999999996</v>
      </c>
      <c r="C61" s="30" t="s">
        <v>98</v>
      </c>
      <c r="D61" s="15" t="s">
        <v>30</v>
      </c>
      <c r="E61" s="11">
        <v>0</v>
      </c>
      <c r="F61" s="22"/>
      <c r="G61" s="20"/>
      <c r="I61" s="51"/>
      <c r="J61" s="50"/>
      <c r="K61" s="50"/>
      <c r="L61" s="50"/>
    </row>
    <row r="62" spans="1:12" s="18" customFormat="1" ht="16.5" thickTop="1" thickBot="1">
      <c r="A62" s="13"/>
      <c r="B62" s="49"/>
      <c r="C62" s="47" t="s">
        <v>23</v>
      </c>
      <c r="D62" s="15"/>
      <c r="E62" s="11"/>
      <c r="F62" s="22"/>
      <c r="G62" s="20">
        <f>G34+G49</f>
        <v>0</v>
      </c>
      <c r="I62" s="51"/>
      <c r="J62" s="50"/>
      <c r="K62" s="50"/>
      <c r="L62" s="50"/>
    </row>
    <row r="63" spans="1:12" s="18" customFormat="1" ht="16.5" thickTop="1" thickBot="1">
      <c r="A63" s="13"/>
      <c r="B63" s="49"/>
      <c r="C63" s="47" t="s">
        <v>24</v>
      </c>
      <c r="D63" s="15"/>
      <c r="E63" s="11"/>
      <c r="F63" s="22"/>
      <c r="G63" s="20">
        <f>G62</f>
        <v>0</v>
      </c>
      <c r="I63" s="51"/>
      <c r="J63" s="50"/>
      <c r="K63" s="50"/>
      <c r="L63" s="50"/>
    </row>
    <row r="64" spans="1:12" s="18" customFormat="1" ht="16.5" thickTop="1" thickBot="1">
      <c r="A64" s="13"/>
      <c r="B64" s="8" t="s">
        <v>31</v>
      </c>
      <c r="C64" s="30"/>
      <c r="D64" s="15"/>
      <c r="E64" s="11"/>
      <c r="F64" s="22"/>
      <c r="G64" s="25">
        <f>SUM(G66:G67)</f>
        <v>0</v>
      </c>
      <c r="I64" s="51"/>
      <c r="J64" s="50"/>
      <c r="K64" s="50"/>
      <c r="L64" s="50"/>
    </row>
    <row r="65" spans="1:12" s="18" customFormat="1" ht="61.5" thickTop="1" thickBot="1">
      <c r="A65" s="13"/>
      <c r="B65" s="90"/>
      <c r="C65" s="96" t="s">
        <v>143</v>
      </c>
      <c r="D65" s="90"/>
      <c r="E65" s="73"/>
      <c r="F65" s="74"/>
      <c r="G65" s="75"/>
      <c r="I65" s="51"/>
      <c r="J65" s="50"/>
      <c r="K65" s="50"/>
      <c r="L65" s="50"/>
    </row>
    <row r="66" spans="1:12" s="18" customFormat="1" ht="61.5" thickTop="1" thickBot="1">
      <c r="A66" s="13">
        <v>6.1</v>
      </c>
      <c r="B66" s="15">
        <v>6.1</v>
      </c>
      <c r="C66" s="30" t="s">
        <v>123</v>
      </c>
      <c r="D66" s="15" t="s">
        <v>17</v>
      </c>
      <c r="E66" s="11">
        <v>1</v>
      </c>
      <c r="F66" s="22"/>
      <c r="G66" s="20">
        <f>E66*F66</f>
        <v>0</v>
      </c>
      <c r="I66" s="51"/>
      <c r="J66" s="50"/>
      <c r="K66" s="50"/>
      <c r="L66" s="50"/>
    </row>
    <row r="67" spans="1:12" s="18" customFormat="1" ht="33.75" thickTop="1" thickBot="1">
      <c r="A67" s="13"/>
      <c r="B67" s="15">
        <v>6.2</v>
      </c>
      <c r="C67" s="32" t="s">
        <v>146</v>
      </c>
      <c r="D67" s="15" t="s">
        <v>17</v>
      </c>
      <c r="E67" s="11">
        <v>8</v>
      </c>
      <c r="F67" s="22"/>
      <c r="G67" s="20">
        <f>E67*F67</f>
        <v>0</v>
      </c>
      <c r="I67"/>
      <c r="J67" s="50"/>
      <c r="K67" s="50"/>
      <c r="L67" s="50"/>
    </row>
    <row r="68" spans="1:12" s="18" customFormat="1" ht="16.5" thickTop="1" thickBot="1">
      <c r="A68" s="13"/>
      <c r="B68" s="15">
        <v>6.3</v>
      </c>
      <c r="C68" s="32" t="s">
        <v>141</v>
      </c>
      <c r="D68" s="15" t="s">
        <v>17</v>
      </c>
      <c r="E68" s="11">
        <v>1</v>
      </c>
      <c r="F68" s="22"/>
      <c r="G68" s="20"/>
      <c r="I68"/>
      <c r="J68" s="50"/>
      <c r="K68" s="50"/>
      <c r="L68" s="50"/>
    </row>
    <row r="69" spans="1:12" s="18" customFormat="1" ht="16.5" thickTop="1" thickBot="1">
      <c r="A69" s="13"/>
      <c r="B69" s="8" t="s">
        <v>48</v>
      </c>
      <c r="C69" s="9" t="s">
        <v>9</v>
      </c>
      <c r="D69" s="15"/>
      <c r="E69" s="11"/>
      <c r="F69" s="22"/>
      <c r="G69" s="25">
        <f>G76+G76+G94+G96+SUM(G104:G106)</f>
        <v>0</v>
      </c>
    </row>
    <row r="70" spans="1:12" s="18" customFormat="1" ht="31.5" thickTop="1" thickBot="1">
      <c r="A70" s="13"/>
      <c r="B70" s="92"/>
      <c r="C70" s="184" t="s">
        <v>194</v>
      </c>
      <c r="D70" s="15"/>
      <c r="E70" s="73"/>
      <c r="F70" s="74"/>
      <c r="G70" s="76"/>
    </row>
    <row r="71" spans="1:12" s="18" customFormat="1" ht="16.5" thickTop="1" thickBot="1">
      <c r="A71" s="13"/>
      <c r="B71" s="15"/>
      <c r="C71" s="185" t="s">
        <v>195</v>
      </c>
      <c r="D71" s="63"/>
      <c r="E71" s="64"/>
      <c r="F71" s="64"/>
      <c r="G71" s="65"/>
    </row>
    <row r="72" spans="1:12" s="18" customFormat="1" ht="16.5" thickTop="1" thickBot="1">
      <c r="A72" s="13"/>
      <c r="B72" s="15"/>
      <c r="C72" s="185" t="s">
        <v>36</v>
      </c>
      <c r="D72" s="210"/>
      <c r="E72" s="211"/>
      <c r="F72" s="211"/>
      <c r="G72" s="212"/>
    </row>
    <row r="73" spans="1:12" s="18" customFormat="1" ht="16.5" thickTop="1" thickBot="1">
      <c r="A73" s="13"/>
      <c r="B73" s="15"/>
      <c r="C73" s="185" t="s">
        <v>43</v>
      </c>
      <c r="D73" s="52"/>
      <c r="E73" s="219" t="s">
        <v>44</v>
      </c>
      <c r="F73" s="223"/>
      <c r="G73" s="61"/>
    </row>
    <row r="74" spans="1:12" s="18" customFormat="1" ht="31.5" thickTop="1" thickBot="1">
      <c r="A74" s="13"/>
      <c r="B74" s="90"/>
      <c r="C74" s="184" t="s">
        <v>124</v>
      </c>
      <c r="D74" s="90"/>
      <c r="E74" s="80"/>
      <c r="F74" s="81"/>
      <c r="G74" s="75"/>
    </row>
    <row r="75" spans="1:12" s="18" customFormat="1" ht="16.5" thickTop="1" thickBot="1">
      <c r="A75" s="13"/>
      <c r="B75" s="15"/>
      <c r="C75" s="9" t="s">
        <v>47</v>
      </c>
      <c r="D75" s="15"/>
      <c r="E75" s="21"/>
      <c r="F75" s="22"/>
      <c r="G75" s="20"/>
    </row>
    <row r="76" spans="1:12" s="18" customFormat="1" ht="61.5" thickTop="1" thickBot="1">
      <c r="A76" s="13"/>
      <c r="B76" s="15">
        <v>7.1</v>
      </c>
      <c r="C76" s="28" t="s">
        <v>196</v>
      </c>
      <c r="D76" s="15"/>
      <c r="E76" s="11" t="s">
        <v>17</v>
      </c>
      <c r="F76" s="22">
        <v>1</v>
      </c>
      <c r="G76" s="20"/>
    </row>
    <row r="77" spans="1:12" s="18" customFormat="1" ht="16.5" thickTop="1" thickBot="1">
      <c r="A77" s="13"/>
      <c r="B77" s="15"/>
      <c r="C77" s="186" t="s">
        <v>40</v>
      </c>
      <c r="D77" s="15"/>
      <c r="E77" s="56"/>
      <c r="F77" s="57"/>
      <c r="G77" s="20"/>
    </row>
    <row r="78" spans="1:12" s="18" customFormat="1" ht="16.5" thickTop="1" thickBot="1">
      <c r="A78" s="13"/>
      <c r="B78" s="15"/>
      <c r="C78" s="187" t="s">
        <v>38</v>
      </c>
      <c r="D78" s="15" t="s">
        <v>67</v>
      </c>
      <c r="E78" s="118">
        <v>943</v>
      </c>
      <c r="F78" s="114"/>
      <c r="G78" s="20"/>
    </row>
    <row r="79" spans="1:12" s="18" customFormat="1" ht="16.5" thickTop="1" thickBot="1">
      <c r="A79" s="13"/>
      <c r="B79" s="15"/>
      <c r="C79" s="187" t="s">
        <v>69</v>
      </c>
      <c r="D79" s="15" t="s">
        <v>53</v>
      </c>
      <c r="E79" s="119">
        <v>0.5</v>
      </c>
      <c r="F79" s="72"/>
      <c r="G79" s="20"/>
    </row>
    <row r="80" spans="1:12" s="18" customFormat="1" ht="16.5" thickTop="1" thickBot="1">
      <c r="A80" s="13"/>
      <c r="B80" s="15"/>
      <c r="C80" s="187" t="s">
        <v>70</v>
      </c>
      <c r="D80" s="15" t="s">
        <v>8</v>
      </c>
      <c r="E80" s="105">
        <v>41</v>
      </c>
      <c r="F80" s="108"/>
      <c r="G80" s="20"/>
    </row>
    <row r="81" spans="1:7" s="18" customFormat="1" ht="16.5" thickTop="1" thickBot="1">
      <c r="A81" s="13"/>
      <c r="B81" s="15"/>
      <c r="C81" s="187" t="s">
        <v>71</v>
      </c>
      <c r="D81" s="15" t="s">
        <v>68</v>
      </c>
      <c r="E81" s="219" t="s">
        <v>93</v>
      </c>
      <c r="F81" s="220"/>
      <c r="G81" s="20"/>
    </row>
    <row r="82" spans="1:7" ht="16.5" thickTop="1" thickBot="1">
      <c r="B82" s="15"/>
      <c r="C82" s="187" t="s">
        <v>72</v>
      </c>
      <c r="D82" s="15" t="s">
        <v>8</v>
      </c>
      <c r="E82" s="122">
        <v>18.93</v>
      </c>
      <c r="F82" s="110"/>
      <c r="G82" s="20"/>
    </row>
    <row r="83" spans="1:7" ht="16.5" thickTop="1" thickBot="1">
      <c r="B83" s="15"/>
      <c r="C83" s="187" t="s">
        <v>73</v>
      </c>
      <c r="D83" s="15" t="s">
        <v>67</v>
      </c>
      <c r="E83" s="107">
        <v>958</v>
      </c>
      <c r="F83" s="101"/>
      <c r="G83" s="20"/>
    </row>
    <row r="84" spans="1:7" ht="16.5" thickTop="1" thickBot="1">
      <c r="B84" s="15"/>
      <c r="C84" s="186" t="s">
        <v>41</v>
      </c>
      <c r="D84" s="15"/>
      <c r="E84" s="58"/>
      <c r="F84" s="59"/>
      <c r="G84" s="20"/>
    </row>
    <row r="85" spans="1:7" ht="16.5" thickTop="1" thickBot="1">
      <c r="A85" s="35"/>
      <c r="B85" s="15"/>
      <c r="C85" s="187" t="s">
        <v>42</v>
      </c>
      <c r="D85" s="19" t="s">
        <v>63</v>
      </c>
      <c r="E85" s="58"/>
      <c r="F85" s="59"/>
      <c r="G85" s="20"/>
    </row>
    <row r="86" spans="1:7" ht="16.5" thickTop="1" thickBot="1">
      <c r="B86" s="15"/>
      <c r="C86" s="185" t="s">
        <v>56</v>
      </c>
      <c r="D86" s="19" t="s">
        <v>53</v>
      </c>
      <c r="E86" s="58"/>
      <c r="F86" s="59"/>
      <c r="G86" s="20"/>
    </row>
    <row r="87" spans="1:7" ht="16.5" thickTop="1" thickBot="1">
      <c r="B87" s="15"/>
      <c r="C87" s="185" t="s">
        <v>57</v>
      </c>
      <c r="D87" s="19" t="s">
        <v>53</v>
      </c>
      <c r="E87" s="58"/>
      <c r="F87" s="59"/>
      <c r="G87" s="20"/>
    </row>
    <row r="88" spans="1:7" ht="16.5" thickTop="1" thickBot="1">
      <c r="B88" s="15"/>
      <c r="C88" s="185" t="s">
        <v>58</v>
      </c>
      <c r="D88" s="19" t="s">
        <v>53</v>
      </c>
      <c r="E88" s="58"/>
      <c r="F88" s="59"/>
      <c r="G88" s="20"/>
    </row>
    <row r="89" spans="1:7" ht="16.5" thickTop="1" thickBot="1">
      <c r="B89" s="15"/>
      <c r="C89" s="185" t="s">
        <v>59</v>
      </c>
      <c r="D89" s="19" t="s">
        <v>53</v>
      </c>
      <c r="E89" s="58"/>
      <c r="F89" s="59"/>
      <c r="G89" s="20"/>
    </row>
    <row r="90" spans="1:7" ht="16.5" thickTop="1" thickBot="1">
      <c r="B90" s="15"/>
      <c r="C90" s="185" t="s">
        <v>60</v>
      </c>
      <c r="D90" s="19" t="s">
        <v>54</v>
      </c>
      <c r="E90" s="58"/>
      <c r="F90" s="59"/>
      <c r="G90" s="20"/>
    </row>
    <row r="91" spans="1:7" ht="16.5" thickTop="1" thickBot="1">
      <c r="B91" s="15"/>
      <c r="C91" s="185" t="s">
        <v>61</v>
      </c>
      <c r="D91" s="19" t="s">
        <v>55</v>
      </c>
      <c r="E91" s="58"/>
      <c r="F91" s="59"/>
      <c r="G91" s="20"/>
    </row>
    <row r="92" spans="1:7" ht="16.5" thickTop="1" thickBot="1">
      <c r="B92" s="15"/>
      <c r="C92" s="185" t="s">
        <v>62</v>
      </c>
      <c r="D92" s="19" t="s">
        <v>55</v>
      </c>
      <c r="E92" s="58"/>
      <c r="F92" s="59"/>
      <c r="G92" s="20"/>
    </row>
    <row r="93" spans="1:7" ht="16.5" thickTop="1" thickBot="1">
      <c r="B93" s="15"/>
      <c r="C93" s="185" t="s">
        <v>45</v>
      </c>
      <c r="D93" s="19" t="s">
        <v>17</v>
      </c>
      <c r="E93" s="58"/>
      <c r="F93" s="59"/>
      <c r="G93" s="20"/>
    </row>
    <row r="94" spans="1:7" ht="31.5" thickTop="1" thickBot="1">
      <c r="B94" s="15">
        <v>7.2</v>
      </c>
      <c r="C94" s="188" t="s">
        <v>125</v>
      </c>
      <c r="D94" s="19" t="s">
        <v>7</v>
      </c>
      <c r="E94" s="11">
        <v>1</v>
      </c>
      <c r="F94" s="22"/>
      <c r="G94" s="20">
        <f>F94</f>
        <v>0</v>
      </c>
    </row>
    <row r="95" spans="1:7" ht="16.5" thickTop="1" thickBot="1">
      <c r="B95" s="15"/>
      <c r="C95" s="189" t="s">
        <v>39</v>
      </c>
      <c r="D95" s="19"/>
      <c r="E95" s="21"/>
      <c r="F95" s="22"/>
      <c r="G95" s="20"/>
    </row>
    <row r="96" spans="1:7" ht="46.5" thickTop="1" thickBot="1">
      <c r="B96" s="15">
        <v>7.3</v>
      </c>
      <c r="C96" s="190" t="s">
        <v>197</v>
      </c>
      <c r="D96" s="19" t="s">
        <v>17</v>
      </c>
      <c r="E96" s="11">
        <v>1</v>
      </c>
      <c r="F96" s="22"/>
      <c r="G96" s="20">
        <f>F96</f>
        <v>0</v>
      </c>
    </row>
    <row r="97" spans="2:7" ht="16.5" thickTop="1" thickBot="1">
      <c r="B97" s="15"/>
      <c r="C97" s="191" t="s">
        <v>41</v>
      </c>
      <c r="D97" s="19"/>
      <c r="E97" s="21"/>
      <c r="F97" s="22"/>
      <c r="G97" s="20"/>
    </row>
    <row r="98" spans="2:7" ht="16.5" thickTop="1" thickBot="1">
      <c r="B98" s="15"/>
      <c r="C98" s="187" t="s">
        <v>46</v>
      </c>
      <c r="D98" s="19"/>
      <c r="E98" s="224"/>
      <c r="F98" s="225"/>
      <c r="G98" s="20"/>
    </row>
    <row r="99" spans="2:7" ht="16.5" thickTop="1" thickBot="1">
      <c r="B99" s="15"/>
      <c r="C99" s="187" t="s">
        <v>49</v>
      </c>
      <c r="D99" s="19" t="s">
        <v>52</v>
      </c>
      <c r="E99" s="217"/>
      <c r="F99" s="218"/>
      <c r="G99" s="20"/>
    </row>
    <row r="100" spans="2:7" ht="16.5" thickTop="1" thickBot="1">
      <c r="B100" s="15"/>
      <c r="C100" s="187" t="s">
        <v>51</v>
      </c>
      <c r="D100" s="19" t="s">
        <v>75</v>
      </c>
      <c r="E100" s="217"/>
      <c r="F100" s="218"/>
      <c r="G100" s="20"/>
    </row>
    <row r="101" spans="2:7" ht="16.5" thickTop="1" thickBot="1">
      <c r="B101" s="15"/>
      <c r="C101" s="187" t="s">
        <v>65</v>
      </c>
      <c r="D101" s="19" t="s">
        <v>64</v>
      </c>
      <c r="E101" s="217"/>
      <c r="F101" s="218"/>
      <c r="G101" s="20"/>
    </row>
    <row r="102" spans="2:7" ht="16.5" thickTop="1" thickBot="1">
      <c r="B102" s="15"/>
      <c r="C102" s="185" t="s">
        <v>66</v>
      </c>
      <c r="D102" s="19"/>
      <c r="E102" s="217"/>
      <c r="F102" s="218"/>
      <c r="G102" s="20"/>
    </row>
    <row r="103" spans="2:7" ht="16.5" thickTop="1" thickBot="1">
      <c r="B103" s="15"/>
      <c r="C103" s="191" t="s">
        <v>76</v>
      </c>
      <c r="D103" s="19"/>
      <c r="E103" s="67"/>
      <c r="F103" s="68"/>
      <c r="G103" s="60"/>
    </row>
    <row r="104" spans="2:7" ht="31.5" thickTop="1" thickBot="1">
      <c r="B104" s="15" t="s">
        <v>78</v>
      </c>
      <c r="C104" s="188" t="s">
        <v>77</v>
      </c>
      <c r="D104" s="19" t="s">
        <v>8</v>
      </c>
      <c r="E104" s="11">
        <v>0</v>
      </c>
      <c r="F104" s="22"/>
      <c r="G104" s="20"/>
    </row>
    <row r="105" spans="2:7" ht="31.5" thickTop="1" thickBot="1">
      <c r="B105" s="15" t="s">
        <v>79</v>
      </c>
      <c r="C105" s="188" t="s">
        <v>80</v>
      </c>
      <c r="D105" s="19" t="s">
        <v>8</v>
      </c>
      <c r="E105" s="11">
        <v>80</v>
      </c>
      <c r="F105" s="22"/>
      <c r="G105" s="20">
        <f>E105*F105</f>
        <v>0</v>
      </c>
    </row>
    <row r="106" spans="2:7" ht="31.5" thickTop="1" thickBot="1">
      <c r="B106" s="15">
        <v>7.5</v>
      </c>
      <c r="C106" s="188" t="s">
        <v>126</v>
      </c>
      <c r="D106" s="19" t="s">
        <v>8</v>
      </c>
      <c r="E106" s="11">
        <v>0</v>
      </c>
      <c r="F106" s="22"/>
      <c r="G106" s="20"/>
    </row>
    <row r="107" spans="2:7" ht="16.5" thickTop="1" thickBot="1">
      <c r="B107" s="15"/>
      <c r="C107" s="55"/>
      <c r="D107" s="19"/>
      <c r="E107" s="67"/>
      <c r="F107" s="68"/>
      <c r="G107" s="60"/>
    </row>
    <row r="108" spans="2:7" ht="16.5" thickTop="1" thickBot="1">
      <c r="B108" s="33"/>
      <c r="C108" s="33" t="s">
        <v>10</v>
      </c>
      <c r="D108" s="33"/>
      <c r="E108" s="62"/>
      <c r="F108" s="62"/>
      <c r="G108" s="34">
        <f>G9+G14+G22+G34+G49+G64+G69</f>
        <v>0</v>
      </c>
    </row>
    <row r="109" spans="2:7" ht="16.5" thickTop="1" thickBot="1">
      <c r="B109" s="33"/>
      <c r="C109" s="33" t="s">
        <v>11</v>
      </c>
      <c r="D109" s="33"/>
      <c r="E109" s="33"/>
      <c r="F109" s="33"/>
      <c r="G109" s="36">
        <f>G108*0.1</f>
        <v>0</v>
      </c>
    </row>
    <row r="110" spans="2:7" ht="16.5" thickTop="1" thickBot="1">
      <c r="B110" s="33"/>
      <c r="C110" s="33" t="s">
        <v>12</v>
      </c>
      <c r="D110" s="33"/>
      <c r="E110" s="33"/>
      <c r="F110" s="33"/>
      <c r="G110" s="36">
        <f>G109*0.16</f>
        <v>0</v>
      </c>
    </row>
    <row r="111" spans="2:7" ht="16.5" thickTop="1" thickBot="1">
      <c r="B111" s="33"/>
      <c r="C111" s="33" t="s">
        <v>13</v>
      </c>
      <c r="D111" s="33"/>
      <c r="E111" s="33"/>
      <c r="F111" s="33"/>
      <c r="G111" s="34">
        <f>G110+G109+G108</f>
        <v>0</v>
      </c>
    </row>
    <row r="112" spans="2:7" ht="15.75" thickTop="1">
      <c r="B112" s="37"/>
      <c r="C112" s="35"/>
      <c r="D112" s="35"/>
      <c r="E112" s="35"/>
      <c r="F112" s="38"/>
      <c r="G112" s="35"/>
    </row>
    <row r="113" spans="1:12">
      <c r="B113" s="39"/>
      <c r="C113" s="4"/>
    </row>
    <row r="114" spans="1:12">
      <c r="B114" s="39"/>
      <c r="C114" s="4"/>
      <c r="D114" s="1"/>
      <c r="E114" s="1"/>
      <c r="F114" s="1"/>
      <c r="G114" s="1"/>
    </row>
    <row r="115" spans="1:12" s="3" customFormat="1" ht="14.25">
      <c r="A115" s="1"/>
      <c r="B115" s="40"/>
      <c r="C115" s="41"/>
      <c r="D115" s="1"/>
      <c r="E115" s="1"/>
      <c r="F115" s="1"/>
      <c r="G115" s="1"/>
    </row>
    <row r="116" spans="1:12" s="3" customFormat="1" ht="14.25">
      <c r="A116" s="1"/>
      <c r="B116" s="40"/>
      <c r="C116" s="41"/>
      <c r="F116" s="4"/>
    </row>
    <row r="117" spans="1:12" s="3" customFormat="1" ht="14.25">
      <c r="A117" s="1"/>
      <c r="B117" s="40"/>
      <c r="C117" s="41"/>
      <c r="F117" s="4"/>
    </row>
    <row r="118" spans="1:12" s="3" customFormat="1" ht="14.25">
      <c r="A118" s="1"/>
      <c r="B118" s="40"/>
      <c r="C118" s="41"/>
      <c r="F118" s="4"/>
    </row>
    <row r="119" spans="1:12">
      <c r="C119" s="42"/>
    </row>
    <row r="120" spans="1:12" s="3" customFormat="1" ht="14.25">
      <c r="A120" s="1"/>
      <c r="B120" s="40"/>
      <c r="C120" s="43"/>
      <c r="F120" s="4"/>
    </row>
    <row r="121" spans="1:12" s="3" customFormat="1">
      <c r="A121" s="1"/>
      <c r="B121" s="40"/>
      <c r="C121" s="44"/>
      <c r="F121" s="4"/>
      <c r="H121"/>
      <c r="I121"/>
      <c r="J121"/>
      <c r="K121"/>
      <c r="L121"/>
    </row>
    <row r="122" spans="1:12" s="3" customFormat="1">
      <c r="A122" s="1"/>
      <c r="B122" s="40"/>
      <c r="C122" s="45"/>
      <c r="F122" s="4"/>
      <c r="H122"/>
      <c r="I122"/>
      <c r="J122"/>
      <c r="K122"/>
      <c r="L122"/>
    </row>
    <row r="123" spans="1:12" s="3" customFormat="1">
      <c r="A123" s="1"/>
      <c r="B123" s="40"/>
      <c r="C123" s="45"/>
      <c r="F123" s="4"/>
      <c r="H123"/>
      <c r="I123"/>
      <c r="J123"/>
      <c r="K123"/>
      <c r="L123"/>
    </row>
    <row r="125" spans="1:12" s="3" customFormat="1">
      <c r="A125" s="1"/>
      <c r="B125" s="40"/>
      <c r="C125" s="41"/>
      <c r="F125" s="4"/>
      <c r="H125"/>
      <c r="I125"/>
      <c r="J125"/>
      <c r="K125"/>
      <c r="L125"/>
    </row>
  </sheetData>
  <mergeCells count="14">
    <mergeCell ref="D38:G38"/>
    <mergeCell ref="B2:G2"/>
    <mergeCell ref="B3:G3"/>
    <mergeCell ref="B5:G5"/>
    <mergeCell ref="D36:G36"/>
    <mergeCell ref="D37:G37"/>
    <mergeCell ref="E100:F100"/>
    <mergeCell ref="E101:F101"/>
    <mergeCell ref="E102:F102"/>
    <mergeCell ref="D72:G72"/>
    <mergeCell ref="E73:F73"/>
    <mergeCell ref="E81:F81"/>
    <mergeCell ref="E98:F98"/>
    <mergeCell ref="E99:F99"/>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2" max="16383" man="1"/>
    <brk id="62"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tint="0.39997558519241921"/>
    <pageSetUpPr fitToPage="1"/>
  </sheetPr>
  <dimension ref="A2:L117"/>
  <sheetViews>
    <sheetView view="pageBreakPreview" zoomScale="90" zoomScaleNormal="100" zoomScaleSheetLayoutView="90" workbookViewId="0">
      <selection activeCell="C41" sqref="C41"/>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200</v>
      </c>
      <c r="C5" s="213"/>
      <c r="D5" s="213"/>
      <c r="E5" s="213"/>
      <c r="F5" s="213"/>
      <c r="G5" s="213"/>
    </row>
    <row r="6" spans="1:7" ht="16.5" thickTop="1" thickBot="1">
      <c r="B6" s="5" t="s">
        <v>191</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6</v>
      </c>
      <c r="F15" s="16"/>
      <c r="G15" s="20">
        <f t="shared" ref="G15:G21" si="0">E15*F15</f>
        <v>0</v>
      </c>
    </row>
    <row r="16" spans="1:7" s="18" customFormat="1" ht="31.5" thickTop="1" thickBot="1">
      <c r="A16" s="13"/>
      <c r="B16" s="15">
        <v>2.2000000000000002</v>
      </c>
      <c r="C16" s="19" t="s">
        <v>227</v>
      </c>
      <c r="D16" s="15" t="s">
        <v>8</v>
      </c>
      <c r="E16" s="11">
        <v>236.70000000000002</v>
      </c>
      <c r="F16" s="16"/>
      <c r="G16" s="20">
        <f t="shared" si="0"/>
        <v>0</v>
      </c>
    </row>
    <row r="17" spans="1:7" s="18" customFormat="1" ht="31.5" thickTop="1" thickBot="1">
      <c r="A17" s="13"/>
      <c r="B17" s="15">
        <v>2.2999999999999998</v>
      </c>
      <c r="C17" s="19" t="s">
        <v>226</v>
      </c>
      <c r="D17" s="15" t="s">
        <v>8</v>
      </c>
      <c r="E17" s="11">
        <v>26.3</v>
      </c>
      <c r="F17" s="16"/>
      <c r="G17" s="20">
        <f t="shared" si="0"/>
        <v>0</v>
      </c>
    </row>
    <row r="18" spans="1:7" s="18" customFormat="1" ht="31.5" thickTop="1" thickBot="1">
      <c r="A18" s="13"/>
      <c r="B18" s="15">
        <v>2.4</v>
      </c>
      <c r="C18" s="19" t="s">
        <v>117</v>
      </c>
      <c r="D18" s="15" t="s">
        <v>18</v>
      </c>
      <c r="E18" s="11">
        <v>2.367</v>
      </c>
      <c r="F18" s="16"/>
      <c r="G18" s="20">
        <f t="shared" si="0"/>
        <v>0</v>
      </c>
    </row>
    <row r="19" spans="1:7" s="18" customFormat="1" ht="31.5" thickTop="1" thickBot="1">
      <c r="A19" s="13"/>
      <c r="B19" s="15">
        <v>2.5</v>
      </c>
      <c r="C19" s="19" t="s">
        <v>118</v>
      </c>
      <c r="D19" s="15" t="s">
        <v>18</v>
      </c>
      <c r="E19" s="11">
        <v>2.367</v>
      </c>
      <c r="F19" s="16"/>
      <c r="G19" s="20">
        <f t="shared" si="0"/>
        <v>0</v>
      </c>
    </row>
    <row r="20" spans="1:7" s="18" customFormat="1" ht="46.5" thickTop="1" thickBot="1">
      <c r="A20" s="13"/>
      <c r="B20" s="15">
        <v>2.6</v>
      </c>
      <c r="C20" s="19" t="s">
        <v>224</v>
      </c>
      <c r="D20" s="15" t="s">
        <v>8</v>
      </c>
      <c r="E20" s="11">
        <v>236.70000000000002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SUM(G23:G29)</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59</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230</v>
      </c>
      <c r="D26" s="15" t="s">
        <v>30</v>
      </c>
      <c r="E26" s="11">
        <v>1</v>
      </c>
      <c r="F26" s="22"/>
      <c r="G26" s="20">
        <f>E26*F26</f>
        <v>0</v>
      </c>
    </row>
    <row r="27" spans="1:7" s="18" customFormat="1" ht="31.5" thickTop="1" thickBot="1">
      <c r="A27" s="13"/>
      <c r="B27" s="15">
        <v>3.4</v>
      </c>
      <c r="C27" s="19" t="s">
        <v>207</v>
      </c>
      <c r="D27" s="15" t="s">
        <v>7</v>
      </c>
      <c r="E27" s="11">
        <v>1</v>
      </c>
      <c r="F27" s="22"/>
      <c r="G27" s="20">
        <f t="shared" ref="G27:G29" si="1">E27*F27</f>
        <v>0</v>
      </c>
    </row>
    <row r="28" spans="1:7" s="18" customFormat="1" ht="31.5" thickTop="1" thickBot="1">
      <c r="A28" s="13"/>
      <c r="B28" s="15">
        <v>3.5</v>
      </c>
      <c r="C28" s="19" t="s">
        <v>209</v>
      </c>
      <c r="D28" s="15" t="s">
        <v>7</v>
      </c>
      <c r="E28" s="11">
        <v>1</v>
      </c>
      <c r="F28" s="22"/>
      <c r="G28" s="20">
        <f t="shared" si="1"/>
        <v>0</v>
      </c>
    </row>
    <row r="29" spans="1:7" s="18" customFormat="1" ht="16.5" thickTop="1" thickBot="1">
      <c r="A29" s="13"/>
      <c r="B29" s="15">
        <v>3.6</v>
      </c>
      <c r="C29" s="19" t="s">
        <v>208</v>
      </c>
      <c r="D29" s="15" t="s">
        <v>7</v>
      </c>
      <c r="E29" s="11">
        <v>1</v>
      </c>
      <c r="F29" s="22"/>
      <c r="G29" s="20">
        <f t="shared" si="1"/>
        <v>0</v>
      </c>
    </row>
    <row r="30" spans="1:7" s="18" customFormat="1" ht="16.5" thickTop="1" thickBot="1">
      <c r="A30" s="13"/>
      <c r="B30" s="15"/>
      <c r="C30" s="19"/>
      <c r="D30" s="15"/>
      <c r="E30" s="11"/>
      <c r="F30" s="22"/>
      <c r="G30" s="20"/>
    </row>
    <row r="31" spans="1:7" s="18" customFormat="1" ht="16.5" thickTop="1" thickBot="1">
      <c r="A31" s="13"/>
      <c r="B31" s="15"/>
      <c r="C31" s="47" t="s">
        <v>23</v>
      </c>
      <c r="D31" s="15"/>
      <c r="E31" s="24"/>
      <c r="F31" s="22"/>
      <c r="G31" s="48">
        <f>G9+G14+G22</f>
        <v>0</v>
      </c>
    </row>
    <row r="32" spans="1:7" s="18" customFormat="1" ht="16.5" thickTop="1" thickBot="1">
      <c r="A32" s="13"/>
      <c r="B32" s="15"/>
      <c r="C32" s="47" t="s">
        <v>24</v>
      </c>
      <c r="D32" s="15"/>
      <c r="E32" s="24"/>
      <c r="F32" s="22"/>
      <c r="G32" s="48">
        <f>G31</f>
        <v>0</v>
      </c>
    </row>
    <row r="33" spans="1:7" s="18" customFormat="1" ht="16.5" thickTop="1" thickBot="1">
      <c r="A33" s="13"/>
      <c r="B33" s="8" t="s">
        <v>90</v>
      </c>
      <c r="C33" s="9"/>
      <c r="D33" s="15"/>
      <c r="E33" s="24"/>
      <c r="F33" s="22"/>
      <c r="G33" s="25">
        <f>SUM(G39:G47)</f>
        <v>0</v>
      </c>
    </row>
    <row r="34" spans="1:7" s="18" customFormat="1" ht="16.5" thickTop="1" thickBot="1">
      <c r="A34" s="13"/>
      <c r="B34" s="92"/>
      <c r="C34" s="91" t="s">
        <v>34</v>
      </c>
      <c r="D34" s="90"/>
      <c r="E34" s="77"/>
      <c r="F34" s="74"/>
      <c r="G34" s="76"/>
    </row>
    <row r="35" spans="1:7" s="18" customFormat="1" ht="16.5" thickTop="1" thickBot="1">
      <c r="A35" s="13"/>
      <c r="B35" s="8"/>
      <c r="C35" s="55" t="s">
        <v>35</v>
      </c>
      <c r="D35" s="214"/>
      <c r="E35" s="215"/>
      <c r="F35" s="215"/>
      <c r="G35" s="216"/>
    </row>
    <row r="36" spans="1:7" s="18" customFormat="1" ht="16.5" thickTop="1" thickBot="1">
      <c r="A36" s="13"/>
      <c r="B36" s="8"/>
      <c r="C36" s="55" t="s">
        <v>32</v>
      </c>
      <c r="D36" s="210"/>
      <c r="E36" s="211"/>
      <c r="F36" s="211"/>
      <c r="G36" s="212"/>
    </row>
    <row r="37" spans="1:7" s="18" customFormat="1" ht="16.5" thickTop="1" thickBot="1">
      <c r="A37" s="13"/>
      <c r="B37" s="8"/>
      <c r="C37" s="55" t="s">
        <v>33</v>
      </c>
      <c r="D37" s="210"/>
      <c r="E37" s="211"/>
      <c r="F37" s="211"/>
      <c r="G37" s="212"/>
    </row>
    <row r="38" spans="1:7" s="18" customFormat="1" ht="31.5" thickTop="1" thickBot="1">
      <c r="A38" s="13"/>
      <c r="B38" s="92"/>
      <c r="C38" s="91" t="s">
        <v>103</v>
      </c>
      <c r="D38" s="93"/>
      <c r="E38" s="98"/>
      <c r="F38" s="81"/>
      <c r="G38" s="97"/>
    </row>
    <row r="39" spans="1:7" s="18" customFormat="1" ht="31.5" thickTop="1" thickBot="1">
      <c r="A39" s="13"/>
      <c r="B39" s="26">
        <v>4.0999999999999996</v>
      </c>
      <c r="C39" s="19" t="s">
        <v>37</v>
      </c>
      <c r="D39" s="15" t="s">
        <v>7</v>
      </c>
      <c r="E39" s="24">
        <v>1</v>
      </c>
      <c r="F39" s="22"/>
      <c r="G39" s="27">
        <f>F39*E39</f>
        <v>0</v>
      </c>
    </row>
    <row r="40" spans="1:7" s="18" customFormat="1" ht="31.5" thickTop="1" thickBot="1">
      <c r="A40" s="13"/>
      <c r="B40" s="26">
        <v>4.2</v>
      </c>
      <c r="C40" s="19" t="s">
        <v>115</v>
      </c>
      <c r="D40" s="15" t="s">
        <v>17</v>
      </c>
      <c r="E40" s="24">
        <v>4</v>
      </c>
      <c r="F40" s="22"/>
      <c r="G40" s="27">
        <f>F40*E40</f>
        <v>0</v>
      </c>
    </row>
    <row r="41" spans="1:7" s="18" customFormat="1" ht="46.5" thickTop="1" thickBot="1">
      <c r="A41" s="13"/>
      <c r="B41" s="94"/>
      <c r="C41" s="91" t="s">
        <v>288</v>
      </c>
      <c r="D41" s="90"/>
      <c r="E41" s="77"/>
      <c r="F41" s="74"/>
      <c r="G41" s="78"/>
    </row>
    <row r="42" spans="1:7" s="18" customFormat="1" ht="16.5" thickTop="1" thickBot="1">
      <c r="A42" s="13"/>
      <c r="B42" s="26">
        <v>4.3</v>
      </c>
      <c r="C42" s="19" t="s">
        <v>74</v>
      </c>
      <c r="D42" s="15" t="s">
        <v>17</v>
      </c>
      <c r="E42" s="24">
        <v>1</v>
      </c>
      <c r="F42" s="22"/>
      <c r="G42" s="27">
        <f t="shared" ref="G42:G47" si="2">F42*E42</f>
        <v>0</v>
      </c>
    </row>
    <row r="43" spans="1:7" s="18" customFormat="1" ht="16.5" thickTop="1" thickBot="1">
      <c r="A43" s="13"/>
      <c r="B43" s="26">
        <v>4.4000000000000004</v>
      </c>
      <c r="C43" s="19" t="s">
        <v>81</v>
      </c>
      <c r="D43" s="15" t="s">
        <v>7</v>
      </c>
      <c r="E43" s="24">
        <v>1</v>
      </c>
      <c r="F43" s="22"/>
      <c r="G43" s="27">
        <f t="shared" si="2"/>
        <v>0</v>
      </c>
    </row>
    <row r="44" spans="1:7" s="18" customFormat="1" ht="16.5" thickTop="1" thickBot="1">
      <c r="A44" s="13"/>
      <c r="B44" s="26">
        <v>4.5</v>
      </c>
      <c r="C44" s="19" t="s">
        <v>22</v>
      </c>
      <c r="D44" s="15" t="s">
        <v>17</v>
      </c>
      <c r="E44" s="24">
        <v>1</v>
      </c>
      <c r="F44" s="22"/>
      <c r="G44" s="27">
        <f t="shared" si="2"/>
        <v>0</v>
      </c>
    </row>
    <row r="45" spans="1:7" s="18" customFormat="1" ht="31.5" thickTop="1" thickBot="1">
      <c r="A45" s="13"/>
      <c r="B45" s="26">
        <v>4.5999999999999996</v>
      </c>
      <c r="C45" s="19" t="s">
        <v>130</v>
      </c>
      <c r="D45" s="15" t="s">
        <v>17</v>
      </c>
      <c r="E45" s="24">
        <v>1</v>
      </c>
      <c r="F45" s="22"/>
      <c r="G45" s="27">
        <f t="shared" si="2"/>
        <v>0</v>
      </c>
    </row>
    <row r="46" spans="1:7" s="18" customFormat="1" ht="31.5" thickTop="1" thickBot="1">
      <c r="A46" s="13"/>
      <c r="B46" s="26">
        <v>4.7</v>
      </c>
      <c r="C46" s="19" t="s">
        <v>278</v>
      </c>
      <c r="D46" s="15" t="s">
        <v>7</v>
      </c>
      <c r="E46" s="24">
        <v>1</v>
      </c>
      <c r="F46" s="22"/>
      <c r="G46" s="27">
        <f t="shared" si="2"/>
        <v>0</v>
      </c>
    </row>
    <row r="47" spans="1:7" s="18" customFormat="1" ht="16.5" thickTop="1" thickBot="1">
      <c r="A47" s="13"/>
      <c r="B47" s="26">
        <v>4.8</v>
      </c>
      <c r="C47" s="19" t="s">
        <v>91</v>
      </c>
      <c r="D47" s="15" t="s">
        <v>17</v>
      </c>
      <c r="E47" s="24">
        <v>4</v>
      </c>
      <c r="F47" s="22"/>
      <c r="G47" s="27">
        <f t="shared" si="2"/>
        <v>0</v>
      </c>
    </row>
    <row r="48" spans="1:7" s="18" customFormat="1" ht="16.5" thickTop="1" thickBot="1">
      <c r="A48" s="13"/>
      <c r="B48" s="8" t="s">
        <v>29</v>
      </c>
      <c r="C48" s="9"/>
      <c r="D48" s="15"/>
      <c r="E48" s="24"/>
      <c r="F48" s="22"/>
      <c r="G48" s="25">
        <f>SUM(G50:G55)</f>
        <v>0</v>
      </c>
    </row>
    <row r="49" spans="1:12" s="18" customFormat="1" ht="46.5" thickTop="1" thickBot="1">
      <c r="A49" s="13"/>
      <c r="B49" s="88"/>
      <c r="C49" s="89" t="s">
        <v>92</v>
      </c>
      <c r="D49" s="88"/>
      <c r="E49" s="79"/>
      <c r="F49" s="74"/>
      <c r="G49" s="75"/>
    </row>
    <row r="50" spans="1:12" s="18" customFormat="1" ht="16.5" thickTop="1" thickBot="1">
      <c r="A50" s="13"/>
      <c r="B50" s="15">
        <v>5.0999999999999996</v>
      </c>
      <c r="C50" s="30" t="s">
        <v>89</v>
      </c>
      <c r="D50" s="15" t="s">
        <v>17</v>
      </c>
      <c r="E50" s="16">
        <v>2</v>
      </c>
      <c r="F50" s="22"/>
      <c r="G50" s="20">
        <f t="shared" ref="G50:G55" si="3">E50*F50</f>
        <v>0</v>
      </c>
    </row>
    <row r="51" spans="1:12" s="18" customFormat="1" ht="16.5" thickTop="1" thickBot="1">
      <c r="A51" s="13"/>
      <c r="B51" s="194">
        <v>5.2</v>
      </c>
      <c r="C51" s="28" t="s">
        <v>88</v>
      </c>
      <c r="D51" s="15" t="s">
        <v>8</v>
      </c>
      <c r="E51" s="11">
        <v>204</v>
      </c>
      <c r="F51" s="22"/>
      <c r="G51" s="20">
        <f t="shared" si="3"/>
        <v>0</v>
      </c>
    </row>
    <row r="52" spans="1:12" s="31" customFormat="1" ht="18.75" thickTop="1" thickBot="1">
      <c r="A52" s="29"/>
      <c r="B52" s="15">
        <v>5.3</v>
      </c>
      <c r="C52" s="23" t="s">
        <v>26</v>
      </c>
      <c r="D52" s="15" t="s">
        <v>17</v>
      </c>
      <c r="E52" s="16">
        <v>2</v>
      </c>
      <c r="F52" s="22"/>
      <c r="G52" s="20">
        <f t="shared" si="3"/>
        <v>0</v>
      </c>
    </row>
    <row r="53" spans="1:12" s="31" customFormat="1" ht="16.5" thickTop="1" thickBot="1">
      <c r="A53" s="29"/>
      <c r="B53" s="194">
        <v>5.4</v>
      </c>
      <c r="C53" s="23" t="s">
        <v>27</v>
      </c>
      <c r="D53" s="15" t="s">
        <v>17</v>
      </c>
      <c r="E53" s="11">
        <v>3</v>
      </c>
      <c r="F53" s="22"/>
      <c r="G53" s="20">
        <f t="shared" si="3"/>
        <v>0</v>
      </c>
    </row>
    <row r="54" spans="1:12" s="18" customFormat="1" ht="16.5" thickTop="1" thickBot="1">
      <c r="A54" s="13"/>
      <c r="B54" s="15">
        <v>5.5</v>
      </c>
      <c r="C54" s="19" t="s">
        <v>105</v>
      </c>
      <c r="D54" s="15" t="s">
        <v>17</v>
      </c>
      <c r="E54" s="11">
        <v>4</v>
      </c>
      <c r="F54" s="22"/>
      <c r="G54" s="20">
        <f t="shared" si="3"/>
        <v>0</v>
      </c>
    </row>
    <row r="55" spans="1:12" s="18" customFormat="1" ht="31.5" thickTop="1" thickBot="1">
      <c r="A55" s="13"/>
      <c r="B55" s="194">
        <v>5.6</v>
      </c>
      <c r="C55" s="19" t="s">
        <v>193</v>
      </c>
      <c r="D55" s="15" t="s">
        <v>17</v>
      </c>
      <c r="E55" s="11">
        <v>1</v>
      </c>
      <c r="F55" s="22"/>
      <c r="G55" s="20">
        <f t="shared" si="3"/>
        <v>0</v>
      </c>
      <c r="I55"/>
      <c r="J55" s="50"/>
      <c r="K55" s="50"/>
      <c r="L55" s="50"/>
    </row>
    <row r="56" spans="1:12" s="18" customFormat="1" ht="46.5" thickTop="1" thickBot="1">
      <c r="A56" s="13"/>
      <c r="B56" s="95"/>
      <c r="C56" s="96" t="s">
        <v>99</v>
      </c>
      <c r="D56" s="90"/>
      <c r="E56" s="73"/>
      <c r="F56" s="74"/>
      <c r="G56" s="75"/>
      <c r="I56" s="51"/>
      <c r="J56" s="50"/>
      <c r="K56" s="50"/>
      <c r="L56" s="50"/>
    </row>
    <row r="57" spans="1:12" s="18" customFormat="1" ht="16.5" thickTop="1" thickBot="1">
      <c r="A57" s="13"/>
      <c r="B57" s="194">
        <v>5.7</v>
      </c>
      <c r="C57" s="30" t="s">
        <v>98</v>
      </c>
      <c r="D57" s="15" t="s">
        <v>30</v>
      </c>
      <c r="E57" s="11">
        <v>1</v>
      </c>
      <c r="F57" s="22"/>
      <c r="G57" s="20"/>
      <c r="I57" s="51"/>
      <c r="J57" s="50"/>
      <c r="K57" s="50"/>
      <c r="L57" s="50"/>
    </row>
    <row r="58" spans="1:12" s="18" customFormat="1" ht="16.5" thickTop="1" thickBot="1">
      <c r="A58" s="13"/>
      <c r="B58" s="49"/>
      <c r="C58" s="47" t="s">
        <v>23</v>
      </c>
      <c r="D58" s="15"/>
      <c r="E58" s="11"/>
      <c r="F58" s="22"/>
      <c r="G58" s="20">
        <f>G33+G48</f>
        <v>0</v>
      </c>
      <c r="I58" s="51"/>
      <c r="J58" s="50"/>
      <c r="K58" s="50"/>
      <c r="L58" s="50"/>
    </row>
    <row r="59" spans="1:12" s="18" customFormat="1" ht="16.5" thickTop="1" thickBot="1">
      <c r="A59" s="13"/>
      <c r="B59" s="49"/>
      <c r="C59" s="47" t="s">
        <v>24</v>
      </c>
      <c r="D59" s="15"/>
      <c r="E59" s="11"/>
      <c r="F59" s="22"/>
      <c r="G59" s="20">
        <f>G58</f>
        <v>0</v>
      </c>
      <c r="I59" s="51"/>
      <c r="J59" s="50"/>
      <c r="K59" s="50"/>
      <c r="L59" s="50"/>
    </row>
    <row r="60" spans="1:12" s="18" customFormat="1" ht="16.5" thickTop="1" thickBot="1">
      <c r="A60" s="13"/>
      <c r="B60" s="8" t="s">
        <v>31</v>
      </c>
      <c r="C60" s="30"/>
      <c r="D60" s="15"/>
      <c r="E60" s="11"/>
      <c r="F60" s="22"/>
      <c r="G60" s="25">
        <f>SUM(G62:G63)</f>
        <v>0</v>
      </c>
      <c r="I60" s="51"/>
      <c r="J60" s="50"/>
      <c r="K60" s="50"/>
      <c r="L60" s="50"/>
    </row>
    <row r="61" spans="1:12" s="18" customFormat="1" ht="61.5" thickTop="1" thickBot="1">
      <c r="A61" s="13"/>
      <c r="B61" s="90"/>
      <c r="C61" s="96" t="s">
        <v>143</v>
      </c>
      <c r="D61" s="90"/>
      <c r="E61" s="73"/>
      <c r="F61" s="74"/>
      <c r="G61" s="75"/>
      <c r="I61" s="51"/>
      <c r="J61" s="50"/>
      <c r="K61" s="50"/>
      <c r="L61" s="50"/>
    </row>
    <row r="62" spans="1:12" s="18" customFormat="1" ht="61.5" thickTop="1" thickBot="1">
      <c r="A62" s="13"/>
      <c r="B62" s="15">
        <v>6.1</v>
      </c>
      <c r="C62" s="30" t="s">
        <v>123</v>
      </c>
      <c r="D62" s="15" t="s">
        <v>17</v>
      </c>
      <c r="E62" s="11">
        <v>1</v>
      </c>
      <c r="F62" s="22"/>
      <c r="G62" s="20">
        <f>E62*F62</f>
        <v>0</v>
      </c>
      <c r="I62" s="51"/>
      <c r="J62" s="50"/>
      <c r="K62" s="50"/>
      <c r="L62" s="50"/>
    </row>
    <row r="63" spans="1:12" s="18" customFormat="1" ht="33.75" thickTop="1" thickBot="1">
      <c r="A63" s="13"/>
      <c r="B63" s="15">
        <v>6.2</v>
      </c>
      <c r="C63" s="32" t="s">
        <v>146</v>
      </c>
      <c r="D63" s="15" t="s">
        <v>17</v>
      </c>
      <c r="E63" s="11">
        <v>7</v>
      </c>
      <c r="F63" s="22"/>
      <c r="G63" s="20">
        <f>E63*F63</f>
        <v>0</v>
      </c>
      <c r="I63"/>
      <c r="J63" s="50"/>
      <c r="K63" s="50"/>
      <c r="L63" s="50"/>
    </row>
    <row r="64" spans="1:12" s="18" customFormat="1" ht="16.5" thickTop="1" thickBot="1">
      <c r="A64" s="13"/>
      <c r="B64" s="15">
        <v>6.3</v>
      </c>
      <c r="C64" s="32" t="s">
        <v>141</v>
      </c>
      <c r="D64" s="15" t="s">
        <v>17</v>
      </c>
      <c r="E64" s="11">
        <v>1</v>
      </c>
      <c r="F64" s="22"/>
      <c r="G64" s="20"/>
      <c r="I64"/>
      <c r="J64" s="50"/>
      <c r="K64" s="50"/>
      <c r="L64" s="50"/>
    </row>
    <row r="65" spans="1:7" s="18" customFormat="1" ht="16.5" thickTop="1" thickBot="1">
      <c r="A65" s="13"/>
      <c r="B65" s="8" t="s">
        <v>48</v>
      </c>
      <c r="C65" s="9" t="s">
        <v>9</v>
      </c>
      <c r="D65" s="15"/>
      <c r="E65" s="11"/>
      <c r="F65" s="22"/>
      <c r="G65" s="25">
        <f>G72+G72+G90+G92</f>
        <v>0</v>
      </c>
    </row>
    <row r="66" spans="1:7" s="18" customFormat="1" ht="31.5" thickTop="1" thickBot="1">
      <c r="A66" s="13"/>
      <c r="B66" s="92"/>
      <c r="C66" s="184" t="s">
        <v>194</v>
      </c>
      <c r="D66" s="15"/>
      <c r="E66" s="73"/>
      <c r="F66" s="74"/>
      <c r="G66" s="76"/>
    </row>
    <row r="67" spans="1:7" s="18" customFormat="1" ht="16.5" thickTop="1" thickBot="1">
      <c r="A67" s="13"/>
      <c r="B67" s="15"/>
      <c r="C67" s="185" t="s">
        <v>195</v>
      </c>
      <c r="D67" s="63"/>
      <c r="E67" s="64"/>
      <c r="F67" s="64"/>
      <c r="G67" s="65"/>
    </row>
    <row r="68" spans="1:7" s="18" customFormat="1" ht="16.5" thickTop="1" thickBot="1">
      <c r="A68" s="13"/>
      <c r="B68" s="15"/>
      <c r="C68" s="185" t="s">
        <v>36</v>
      </c>
      <c r="D68" s="210"/>
      <c r="E68" s="211"/>
      <c r="F68" s="211"/>
      <c r="G68" s="212"/>
    </row>
    <row r="69" spans="1:7" s="18" customFormat="1" ht="16.5" thickTop="1" thickBot="1">
      <c r="A69" s="13"/>
      <c r="B69" s="15"/>
      <c r="C69" s="185" t="s">
        <v>43</v>
      </c>
      <c r="D69" s="52"/>
      <c r="E69" s="219" t="s">
        <v>44</v>
      </c>
      <c r="F69" s="223"/>
      <c r="G69" s="61"/>
    </row>
    <row r="70" spans="1:7" s="18" customFormat="1" ht="31.5" thickTop="1" thickBot="1">
      <c r="A70" s="13"/>
      <c r="B70" s="90"/>
      <c r="C70" s="184" t="s">
        <v>124</v>
      </c>
      <c r="D70" s="90"/>
      <c r="E70" s="80"/>
      <c r="F70" s="81"/>
      <c r="G70" s="75"/>
    </row>
    <row r="71" spans="1:7" s="18" customFormat="1" ht="16.5" thickTop="1" thickBot="1">
      <c r="A71" s="13"/>
      <c r="B71" s="15"/>
      <c r="C71" s="9" t="s">
        <v>47</v>
      </c>
      <c r="D71" s="15"/>
      <c r="E71" s="21"/>
      <c r="F71" s="22"/>
      <c r="G71" s="20"/>
    </row>
    <row r="72" spans="1:7" s="18" customFormat="1" ht="61.5" thickTop="1" thickBot="1">
      <c r="A72" s="13"/>
      <c r="B72" s="15">
        <v>7.1</v>
      </c>
      <c r="C72" s="28" t="s">
        <v>196</v>
      </c>
      <c r="D72" s="15"/>
      <c r="E72" s="11" t="s">
        <v>17</v>
      </c>
      <c r="F72" s="22">
        <v>1</v>
      </c>
      <c r="G72" s="20"/>
    </row>
    <row r="73" spans="1:7" s="18" customFormat="1" ht="16.5" thickTop="1" thickBot="1">
      <c r="A73" s="13"/>
      <c r="B73" s="15"/>
      <c r="C73" s="186" t="s">
        <v>40</v>
      </c>
      <c r="D73" s="15"/>
      <c r="E73" s="56"/>
      <c r="F73" s="57"/>
      <c r="G73" s="20"/>
    </row>
    <row r="74" spans="1:7" s="18" customFormat="1" ht="16.5" thickTop="1" thickBot="1">
      <c r="A74" s="13"/>
      <c r="B74" s="15"/>
      <c r="C74" s="187" t="s">
        <v>38</v>
      </c>
      <c r="D74" s="15" t="s">
        <v>67</v>
      </c>
      <c r="E74" s="116">
        <v>839</v>
      </c>
      <c r="F74" s="114"/>
      <c r="G74" s="20"/>
    </row>
    <row r="75" spans="1:7" s="18" customFormat="1" ht="16.5" thickTop="1" thickBot="1">
      <c r="A75" s="13"/>
      <c r="B75" s="15"/>
      <c r="C75" s="187" t="s">
        <v>69</v>
      </c>
      <c r="D75" s="15" t="s">
        <v>53</v>
      </c>
      <c r="E75" s="115">
        <v>0.33</v>
      </c>
      <c r="F75" s="72"/>
      <c r="G75" s="20"/>
    </row>
    <row r="76" spans="1:7" s="18" customFormat="1" ht="16.5" thickTop="1" thickBot="1">
      <c r="A76" s="13"/>
      <c r="B76" s="15"/>
      <c r="C76" s="187" t="s">
        <v>70</v>
      </c>
      <c r="D76" s="15" t="s">
        <v>8</v>
      </c>
      <c r="E76" s="105">
        <v>90</v>
      </c>
      <c r="F76" s="108"/>
      <c r="G76" s="20"/>
    </row>
    <row r="77" spans="1:7" s="18" customFormat="1" ht="16.5" thickTop="1" thickBot="1">
      <c r="A77" s="13"/>
      <c r="B77" s="15"/>
      <c r="C77" s="187" t="s">
        <v>71</v>
      </c>
      <c r="D77" s="15" t="s">
        <v>68</v>
      </c>
      <c r="E77" s="219" t="s">
        <v>93</v>
      </c>
      <c r="F77" s="220"/>
      <c r="G77" s="20"/>
    </row>
    <row r="78" spans="1:7" ht="16.5" thickTop="1" thickBot="1">
      <c r="B78" s="15"/>
      <c r="C78" s="187" t="s">
        <v>72</v>
      </c>
      <c r="D78" s="15" t="s">
        <v>8</v>
      </c>
      <c r="E78" s="122">
        <v>87.98</v>
      </c>
      <c r="F78" s="110"/>
      <c r="G78" s="20"/>
    </row>
    <row r="79" spans="1:7" ht="16.5" thickTop="1" thickBot="1">
      <c r="B79" s="15"/>
      <c r="C79" s="187" t="s">
        <v>73</v>
      </c>
      <c r="D79" s="15" t="s">
        <v>67</v>
      </c>
      <c r="E79" s="100">
        <v>853</v>
      </c>
      <c r="F79" s="101"/>
      <c r="G79" s="20"/>
    </row>
    <row r="80" spans="1:7" ht="16.5" thickTop="1" thickBot="1">
      <c r="B80" s="15"/>
      <c r="C80" s="186" t="s">
        <v>41</v>
      </c>
      <c r="D80" s="15"/>
      <c r="E80" s="58"/>
      <c r="F80" s="59"/>
      <c r="G80" s="20"/>
    </row>
    <row r="81" spans="1:7" ht="16.5" thickTop="1" thickBot="1">
      <c r="A81" s="35"/>
      <c r="B81" s="15"/>
      <c r="C81" s="187" t="s">
        <v>42</v>
      </c>
      <c r="D81" s="19" t="s">
        <v>63</v>
      </c>
      <c r="E81" s="58"/>
      <c r="F81" s="59"/>
      <c r="G81" s="20"/>
    </row>
    <row r="82" spans="1:7" ht="16.5" thickTop="1" thickBot="1">
      <c r="B82" s="15"/>
      <c r="C82" s="185" t="s">
        <v>56</v>
      </c>
      <c r="D82" s="19" t="s">
        <v>53</v>
      </c>
      <c r="E82" s="58"/>
      <c r="F82" s="59"/>
      <c r="G82" s="20"/>
    </row>
    <row r="83" spans="1:7" ht="16.5" thickTop="1" thickBot="1">
      <c r="B83" s="15"/>
      <c r="C83" s="185" t="s">
        <v>57</v>
      </c>
      <c r="D83" s="19" t="s">
        <v>53</v>
      </c>
      <c r="E83" s="58"/>
      <c r="F83" s="59"/>
      <c r="G83" s="20"/>
    </row>
    <row r="84" spans="1:7" ht="16.5" thickTop="1" thickBot="1">
      <c r="B84" s="15"/>
      <c r="C84" s="185" t="s">
        <v>58</v>
      </c>
      <c r="D84" s="19" t="s">
        <v>53</v>
      </c>
      <c r="E84" s="58"/>
      <c r="F84" s="59"/>
      <c r="G84" s="20"/>
    </row>
    <row r="85" spans="1:7" ht="16.5" thickTop="1" thickBot="1">
      <c r="B85" s="15"/>
      <c r="C85" s="185" t="s">
        <v>59</v>
      </c>
      <c r="D85" s="19" t="s">
        <v>53</v>
      </c>
      <c r="E85" s="58"/>
      <c r="F85" s="59"/>
      <c r="G85" s="20"/>
    </row>
    <row r="86" spans="1:7" ht="16.5" thickTop="1" thickBot="1">
      <c r="B86" s="15"/>
      <c r="C86" s="185" t="s">
        <v>60</v>
      </c>
      <c r="D86" s="19" t="s">
        <v>54</v>
      </c>
      <c r="E86" s="58"/>
      <c r="F86" s="59"/>
      <c r="G86" s="20"/>
    </row>
    <row r="87" spans="1:7" ht="16.5" thickTop="1" thickBot="1">
      <c r="B87" s="15"/>
      <c r="C87" s="185" t="s">
        <v>61</v>
      </c>
      <c r="D87" s="19" t="s">
        <v>55</v>
      </c>
      <c r="E87" s="58"/>
      <c r="F87" s="59"/>
      <c r="G87" s="20"/>
    </row>
    <row r="88" spans="1:7" ht="16.5" thickTop="1" thickBot="1">
      <c r="B88" s="15"/>
      <c r="C88" s="185" t="s">
        <v>62</v>
      </c>
      <c r="D88" s="19" t="s">
        <v>55</v>
      </c>
      <c r="E88" s="58"/>
      <c r="F88" s="59"/>
      <c r="G88" s="20"/>
    </row>
    <row r="89" spans="1:7" ht="16.5" thickTop="1" thickBot="1">
      <c r="B89" s="15"/>
      <c r="C89" s="185" t="s">
        <v>45</v>
      </c>
      <c r="D89" s="19" t="s">
        <v>17</v>
      </c>
      <c r="E89" s="58"/>
      <c r="F89" s="59"/>
      <c r="G89" s="20"/>
    </row>
    <row r="90" spans="1:7" ht="31.5" thickTop="1" thickBot="1">
      <c r="B90" s="15">
        <v>7.2</v>
      </c>
      <c r="C90" s="188" t="s">
        <v>125</v>
      </c>
      <c r="D90" s="19" t="s">
        <v>7</v>
      </c>
      <c r="E90" s="11">
        <v>1</v>
      </c>
      <c r="F90" s="22"/>
      <c r="G90" s="20">
        <f>F90</f>
        <v>0</v>
      </c>
    </row>
    <row r="91" spans="1:7" ht="16.5" thickTop="1" thickBot="1">
      <c r="B91" s="15"/>
      <c r="C91" s="189" t="s">
        <v>39</v>
      </c>
      <c r="D91" s="19"/>
      <c r="E91" s="21"/>
      <c r="F91" s="22"/>
      <c r="G91" s="20"/>
    </row>
    <row r="92" spans="1:7" ht="46.5" thickTop="1" thickBot="1">
      <c r="B92" s="15">
        <v>7.3</v>
      </c>
      <c r="C92" s="190" t="s">
        <v>197</v>
      </c>
      <c r="D92" s="19" t="s">
        <v>17</v>
      </c>
      <c r="E92" s="11">
        <v>1</v>
      </c>
      <c r="F92" s="22"/>
      <c r="G92" s="20">
        <f>F92</f>
        <v>0</v>
      </c>
    </row>
    <row r="93" spans="1:7" ht="16.5" thickTop="1" thickBot="1">
      <c r="B93" s="15"/>
      <c r="C93" s="191" t="s">
        <v>41</v>
      </c>
      <c r="D93" s="19"/>
      <c r="E93" s="21"/>
      <c r="F93" s="22"/>
      <c r="G93" s="20"/>
    </row>
    <row r="94" spans="1:7" ht="16.5" thickTop="1" thickBot="1">
      <c r="B94" s="15"/>
      <c r="C94" s="187" t="s">
        <v>46</v>
      </c>
      <c r="D94" s="19"/>
      <c r="E94" s="224"/>
      <c r="F94" s="225"/>
      <c r="G94" s="20"/>
    </row>
    <row r="95" spans="1:7" ht="16.5" thickTop="1" thickBot="1">
      <c r="B95" s="15"/>
      <c r="C95" s="187" t="s">
        <v>49</v>
      </c>
      <c r="D95" s="19" t="s">
        <v>52</v>
      </c>
      <c r="E95" s="217"/>
      <c r="F95" s="218"/>
      <c r="G95" s="20"/>
    </row>
    <row r="96" spans="1:7" ht="16.5" thickTop="1" thickBot="1">
      <c r="B96" s="15"/>
      <c r="C96" s="187" t="s">
        <v>51</v>
      </c>
      <c r="D96" s="19" t="s">
        <v>75</v>
      </c>
      <c r="E96" s="217"/>
      <c r="F96" s="218"/>
      <c r="G96" s="20"/>
    </row>
    <row r="97" spans="1:7" ht="16.5" thickTop="1" thickBot="1">
      <c r="B97" s="15"/>
      <c r="C97" s="187" t="s">
        <v>65</v>
      </c>
      <c r="D97" s="19" t="s">
        <v>64</v>
      </c>
      <c r="E97" s="217"/>
      <c r="F97" s="218"/>
      <c r="G97" s="20"/>
    </row>
    <row r="98" spans="1:7" ht="16.5" thickTop="1" thickBot="1">
      <c r="B98" s="15"/>
      <c r="C98" s="185" t="s">
        <v>66</v>
      </c>
      <c r="D98" s="19"/>
      <c r="E98" s="217"/>
      <c r="F98" s="218"/>
      <c r="G98" s="20"/>
    </row>
    <row r="99" spans="1:7" ht="16.5" thickTop="1" thickBot="1">
      <c r="B99" s="15"/>
      <c r="C99" s="55"/>
      <c r="D99" s="19"/>
      <c r="E99" s="67"/>
      <c r="F99" s="68"/>
      <c r="G99" s="60"/>
    </row>
    <row r="100" spans="1:7" ht="16.5" thickTop="1" thickBot="1">
      <c r="B100" s="33"/>
      <c r="C100" s="33" t="s">
        <v>10</v>
      </c>
      <c r="D100" s="33"/>
      <c r="E100" s="62"/>
      <c r="F100" s="62"/>
      <c r="G100" s="34">
        <f>G9+G14+G22+G33+G48+G60+G65</f>
        <v>0</v>
      </c>
    </row>
    <row r="101" spans="1:7" ht="16.5" thickTop="1" thickBot="1">
      <c r="B101" s="33"/>
      <c r="C101" s="33" t="s">
        <v>11</v>
      </c>
      <c r="D101" s="33"/>
      <c r="E101" s="33"/>
      <c r="F101" s="33"/>
      <c r="G101" s="36">
        <f>G100*0.1</f>
        <v>0</v>
      </c>
    </row>
    <row r="102" spans="1:7" ht="16.5" thickTop="1" thickBot="1">
      <c r="B102" s="33"/>
      <c r="C102" s="33" t="s">
        <v>12</v>
      </c>
      <c r="D102" s="33"/>
      <c r="E102" s="33"/>
      <c r="F102" s="33"/>
      <c r="G102" s="36">
        <f>G101*0.16</f>
        <v>0</v>
      </c>
    </row>
    <row r="103" spans="1:7" ht="16.5" thickTop="1" thickBot="1">
      <c r="B103" s="33"/>
      <c r="C103" s="33" t="s">
        <v>13</v>
      </c>
      <c r="D103" s="33"/>
      <c r="E103" s="33"/>
      <c r="F103" s="33"/>
      <c r="G103" s="34">
        <f>G102+G101+G100</f>
        <v>0</v>
      </c>
    </row>
    <row r="104" spans="1:7" ht="15.75" thickTop="1">
      <c r="B104" s="37"/>
      <c r="C104" s="35"/>
      <c r="D104" s="35"/>
      <c r="E104" s="35"/>
      <c r="F104" s="38"/>
      <c r="G104" s="35"/>
    </row>
    <row r="105" spans="1:7">
      <c r="B105" s="39"/>
      <c r="C105" s="4"/>
    </row>
    <row r="106" spans="1:7">
      <c r="B106" s="39"/>
      <c r="C106" s="4"/>
      <c r="D106" s="1"/>
      <c r="E106" s="1"/>
      <c r="F106" s="1"/>
      <c r="G106" s="1"/>
    </row>
    <row r="107" spans="1:7" s="3" customFormat="1" ht="14.25">
      <c r="A107" s="1"/>
      <c r="B107" s="40"/>
      <c r="C107" s="41"/>
      <c r="D107" s="1"/>
      <c r="E107" s="1"/>
      <c r="F107" s="1"/>
      <c r="G107" s="1"/>
    </row>
    <row r="108" spans="1:7" s="3" customFormat="1" ht="14.25">
      <c r="A108" s="1"/>
      <c r="B108" s="40"/>
      <c r="C108" s="41"/>
      <c r="F108" s="4"/>
    </row>
    <row r="109" spans="1:7" s="3" customFormat="1" ht="14.25">
      <c r="A109" s="1"/>
      <c r="B109" s="40"/>
      <c r="C109" s="41"/>
      <c r="F109" s="4"/>
    </row>
    <row r="110" spans="1:7" s="3" customFormat="1" ht="14.25">
      <c r="A110" s="1"/>
      <c r="B110" s="40"/>
      <c r="C110" s="41"/>
      <c r="F110" s="4"/>
    </row>
    <row r="111" spans="1:7">
      <c r="C111" s="42"/>
    </row>
    <row r="112" spans="1:7" s="3" customFormat="1" ht="14.25">
      <c r="A112" s="1"/>
      <c r="B112" s="40"/>
      <c r="C112" s="43"/>
      <c r="F112" s="4"/>
    </row>
    <row r="113" spans="1:12" s="3" customFormat="1">
      <c r="A113" s="1"/>
      <c r="B113" s="40"/>
      <c r="C113" s="44"/>
      <c r="F113" s="4"/>
      <c r="H113"/>
      <c r="I113"/>
      <c r="J113"/>
      <c r="K113"/>
      <c r="L113"/>
    </row>
    <row r="114" spans="1:12" s="3" customFormat="1">
      <c r="A114" s="1"/>
      <c r="B114" s="40"/>
      <c r="C114" s="45"/>
      <c r="F114" s="4"/>
      <c r="H114"/>
      <c r="I114"/>
      <c r="J114"/>
      <c r="K114"/>
      <c r="L114"/>
    </row>
    <row r="115" spans="1:12" s="3" customFormat="1">
      <c r="A115" s="1"/>
      <c r="B115" s="40"/>
      <c r="C115" s="45"/>
      <c r="F115" s="4"/>
      <c r="H115"/>
      <c r="I115"/>
      <c r="J115"/>
      <c r="K115"/>
      <c r="L115"/>
    </row>
    <row r="117" spans="1:12" s="3" customFormat="1">
      <c r="A117" s="1"/>
      <c r="B117" s="40"/>
      <c r="C117" s="41"/>
      <c r="F117" s="4"/>
      <c r="H117"/>
      <c r="I117"/>
      <c r="J117"/>
      <c r="K117"/>
      <c r="L117"/>
    </row>
  </sheetData>
  <mergeCells count="14">
    <mergeCell ref="D37:G37"/>
    <mergeCell ref="B2:G2"/>
    <mergeCell ref="B3:G3"/>
    <mergeCell ref="B5:G5"/>
    <mergeCell ref="D35:G35"/>
    <mergeCell ref="D36:G36"/>
    <mergeCell ref="E96:F96"/>
    <mergeCell ref="E97:F97"/>
    <mergeCell ref="E98:F98"/>
    <mergeCell ref="D68:G68"/>
    <mergeCell ref="E69:F69"/>
    <mergeCell ref="E77:F77"/>
    <mergeCell ref="E94:F94"/>
    <mergeCell ref="E95:F95"/>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2" manualBreakCount="2">
    <brk id="31" max="16383" man="1"/>
    <brk id="58"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AV30"/>
  <sheetViews>
    <sheetView tabSelected="1" view="pageBreakPreview" zoomScaleNormal="100" zoomScaleSheetLayoutView="100" workbookViewId="0">
      <selection activeCell="C15" sqref="C15"/>
    </sheetView>
  </sheetViews>
  <sheetFormatPr defaultRowHeight="15"/>
  <cols>
    <col min="1" max="1" width="2" style="1" customWidth="1"/>
    <col min="2" max="2" width="8.140625" style="40" customWidth="1"/>
    <col min="3" max="3" width="83.85546875" style="3" customWidth="1"/>
    <col min="4" max="4" width="14.85546875" style="3" customWidth="1"/>
    <col min="5" max="5" width="12.140625" style="3" customWidth="1"/>
    <col min="6" max="6" width="14.5703125" style="4" customWidth="1"/>
    <col min="7" max="7" width="16" style="3" customWidth="1"/>
    <col min="257" max="257" width="2" customWidth="1"/>
    <col min="258" max="258" width="8.140625" customWidth="1"/>
    <col min="259" max="259" width="83.85546875" customWidth="1"/>
    <col min="260" max="260" width="14.85546875" customWidth="1"/>
    <col min="261" max="261" width="12.140625" customWidth="1"/>
    <col min="262" max="262" width="14.5703125" customWidth="1"/>
    <col min="263" max="263" width="16" customWidth="1"/>
    <col min="513" max="513" width="2" customWidth="1"/>
    <col min="514" max="514" width="8.140625" customWidth="1"/>
    <col min="515" max="515" width="83.85546875" customWidth="1"/>
    <col min="516" max="516" width="14.85546875" customWidth="1"/>
    <col min="517" max="517" width="12.140625" customWidth="1"/>
    <col min="518" max="518" width="14.5703125" customWidth="1"/>
    <col min="519" max="519" width="16" customWidth="1"/>
    <col min="769" max="769" width="2" customWidth="1"/>
    <col min="770" max="770" width="8.140625" customWidth="1"/>
    <col min="771" max="771" width="83.85546875" customWidth="1"/>
    <col min="772" max="772" width="14.85546875" customWidth="1"/>
    <col min="773" max="773" width="12.140625" customWidth="1"/>
    <col min="774" max="774" width="14.5703125" customWidth="1"/>
    <col min="775" max="775" width="16" customWidth="1"/>
    <col min="1025" max="1025" width="2" customWidth="1"/>
    <col min="1026" max="1026" width="8.140625" customWidth="1"/>
    <col min="1027" max="1027" width="83.85546875" customWidth="1"/>
    <col min="1028" max="1028" width="14.85546875" customWidth="1"/>
    <col min="1029" max="1029" width="12.140625" customWidth="1"/>
    <col min="1030" max="1030" width="14.5703125" customWidth="1"/>
    <col min="1031" max="1031" width="16" customWidth="1"/>
    <col min="1281" max="1281" width="2" customWidth="1"/>
    <col min="1282" max="1282" width="8.140625" customWidth="1"/>
    <col min="1283" max="1283" width="83.85546875" customWidth="1"/>
    <col min="1284" max="1284" width="14.85546875" customWidth="1"/>
    <col min="1285" max="1285" width="12.140625" customWidth="1"/>
    <col min="1286" max="1286" width="14.5703125" customWidth="1"/>
    <col min="1287" max="1287" width="16" customWidth="1"/>
    <col min="1537" max="1537" width="2" customWidth="1"/>
    <col min="1538" max="1538" width="8.140625" customWidth="1"/>
    <col min="1539" max="1539" width="83.85546875" customWidth="1"/>
    <col min="1540" max="1540" width="14.85546875" customWidth="1"/>
    <col min="1541" max="1541" width="12.140625" customWidth="1"/>
    <col min="1542" max="1542" width="14.5703125" customWidth="1"/>
    <col min="1543" max="1543" width="16" customWidth="1"/>
    <col min="1793" max="1793" width="2" customWidth="1"/>
    <col min="1794" max="1794" width="8.140625" customWidth="1"/>
    <col min="1795" max="1795" width="83.85546875" customWidth="1"/>
    <col min="1796" max="1796" width="14.85546875" customWidth="1"/>
    <col min="1797" max="1797" width="12.140625" customWidth="1"/>
    <col min="1798" max="1798" width="14.5703125" customWidth="1"/>
    <col min="1799" max="1799" width="16" customWidth="1"/>
    <col min="2049" max="2049" width="2" customWidth="1"/>
    <col min="2050" max="2050" width="8.140625" customWidth="1"/>
    <col min="2051" max="2051" width="83.85546875" customWidth="1"/>
    <col min="2052" max="2052" width="14.85546875" customWidth="1"/>
    <col min="2053" max="2053" width="12.140625" customWidth="1"/>
    <col min="2054" max="2054" width="14.5703125" customWidth="1"/>
    <col min="2055" max="2055" width="16" customWidth="1"/>
    <col min="2305" max="2305" width="2" customWidth="1"/>
    <col min="2306" max="2306" width="8.140625" customWidth="1"/>
    <col min="2307" max="2307" width="83.85546875" customWidth="1"/>
    <col min="2308" max="2308" width="14.85546875" customWidth="1"/>
    <col min="2309" max="2309" width="12.140625" customWidth="1"/>
    <col min="2310" max="2310" width="14.5703125" customWidth="1"/>
    <col min="2311" max="2311" width="16" customWidth="1"/>
    <col min="2561" max="2561" width="2" customWidth="1"/>
    <col min="2562" max="2562" width="8.140625" customWidth="1"/>
    <col min="2563" max="2563" width="83.85546875" customWidth="1"/>
    <col min="2564" max="2564" width="14.85546875" customWidth="1"/>
    <col min="2565" max="2565" width="12.140625" customWidth="1"/>
    <col min="2566" max="2566" width="14.5703125" customWidth="1"/>
    <col min="2567" max="2567" width="16" customWidth="1"/>
    <col min="2817" max="2817" width="2" customWidth="1"/>
    <col min="2818" max="2818" width="8.140625" customWidth="1"/>
    <col min="2819" max="2819" width="83.85546875" customWidth="1"/>
    <col min="2820" max="2820" width="14.85546875" customWidth="1"/>
    <col min="2821" max="2821" width="12.140625" customWidth="1"/>
    <col min="2822" max="2822" width="14.5703125" customWidth="1"/>
    <col min="2823" max="2823" width="16" customWidth="1"/>
    <col min="3073" max="3073" width="2" customWidth="1"/>
    <col min="3074" max="3074" width="8.140625" customWidth="1"/>
    <col min="3075" max="3075" width="83.85546875" customWidth="1"/>
    <col min="3076" max="3076" width="14.85546875" customWidth="1"/>
    <col min="3077" max="3077" width="12.140625" customWidth="1"/>
    <col min="3078" max="3078" width="14.5703125" customWidth="1"/>
    <col min="3079" max="3079" width="16" customWidth="1"/>
    <col min="3329" max="3329" width="2" customWidth="1"/>
    <col min="3330" max="3330" width="8.140625" customWidth="1"/>
    <col min="3331" max="3331" width="83.85546875" customWidth="1"/>
    <col min="3332" max="3332" width="14.85546875" customWidth="1"/>
    <col min="3333" max="3333" width="12.140625" customWidth="1"/>
    <col min="3334" max="3334" width="14.5703125" customWidth="1"/>
    <col min="3335" max="3335" width="16" customWidth="1"/>
    <col min="3585" max="3585" width="2" customWidth="1"/>
    <col min="3586" max="3586" width="8.140625" customWidth="1"/>
    <col min="3587" max="3587" width="83.85546875" customWidth="1"/>
    <col min="3588" max="3588" width="14.85546875" customWidth="1"/>
    <col min="3589" max="3589" width="12.140625" customWidth="1"/>
    <col min="3590" max="3590" width="14.5703125" customWidth="1"/>
    <col min="3591" max="3591" width="16" customWidth="1"/>
    <col min="3841" max="3841" width="2" customWidth="1"/>
    <col min="3842" max="3842" width="8.140625" customWidth="1"/>
    <col min="3843" max="3843" width="83.85546875" customWidth="1"/>
    <col min="3844" max="3844" width="14.85546875" customWidth="1"/>
    <col min="3845" max="3845" width="12.140625" customWidth="1"/>
    <col min="3846" max="3846" width="14.5703125" customWidth="1"/>
    <col min="3847" max="3847" width="16" customWidth="1"/>
    <col min="4097" max="4097" width="2" customWidth="1"/>
    <col min="4098" max="4098" width="8.140625" customWidth="1"/>
    <col min="4099" max="4099" width="83.85546875" customWidth="1"/>
    <col min="4100" max="4100" width="14.85546875" customWidth="1"/>
    <col min="4101" max="4101" width="12.140625" customWidth="1"/>
    <col min="4102" max="4102" width="14.5703125" customWidth="1"/>
    <col min="4103" max="4103" width="16" customWidth="1"/>
    <col min="4353" max="4353" width="2" customWidth="1"/>
    <col min="4354" max="4354" width="8.140625" customWidth="1"/>
    <col min="4355" max="4355" width="83.85546875" customWidth="1"/>
    <col min="4356" max="4356" width="14.85546875" customWidth="1"/>
    <col min="4357" max="4357" width="12.140625" customWidth="1"/>
    <col min="4358" max="4358" width="14.5703125" customWidth="1"/>
    <col min="4359" max="4359" width="16" customWidth="1"/>
    <col min="4609" max="4609" width="2" customWidth="1"/>
    <col min="4610" max="4610" width="8.140625" customWidth="1"/>
    <col min="4611" max="4611" width="83.85546875" customWidth="1"/>
    <col min="4612" max="4612" width="14.85546875" customWidth="1"/>
    <col min="4613" max="4613" width="12.140625" customWidth="1"/>
    <col min="4614" max="4614" width="14.5703125" customWidth="1"/>
    <col min="4615" max="4615" width="16" customWidth="1"/>
    <col min="4865" max="4865" width="2" customWidth="1"/>
    <col min="4866" max="4866" width="8.140625" customWidth="1"/>
    <col min="4867" max="4867" width="83.85546875" customWidth="1"/>
    <col min="4868" max="4868" width="14.85546875" customWidth="1"/>
    <col min="4869" max="4869" width="12.140625" customWidth="1"/>
    <col min="4870" max="4870" width="14.5703125" customWidth="1"/>
    <col min="4871" max="4871" width="16" customWidth="1"/>
    <col min="5121" max="5121" width="2" customWidth="1"/>
    <col min="5122" max="5122" width="8.140625" customWidth="1"/>
    <col min="5123" max="5123" width="83.85546875" customWidth="1"/>
    <col min="5124" max="5124" width="14.85546875" customWidth="1"/>
    <col min="5125" max="5125" width="12.140625" customWidth="1"/>
    <col min="5126" max="5126" width="14.5703125" customWidth="1"/>
    <col min="5127" max="5127" width="16" customWidth="1"/>
    <col min="5377" max="5377" width="2" customWidth="1"/>
    <col min="5378" max="5378" width="8.140625" customWidth="1"/>
    <col min="5379" max="5379" width="83.85546875" customWidth="1"/>
    <col min="5380" max="5380" width="14.85546875" customWidth="1"/>
    <col min="5381" max="5381" width="12.140625" customWidth="1"/>
    <col min="5382" max="5382" width="14.5703125" customWidth="1"/>
    <col min="5383" max="5383" width="16" customWidth="1"/>
    <col min="5633" max="5633" width="2" customWidth="1"/>
    <col min="5634" max="5634" width="8.140625" customWidth="1"/>
    <col min="5635" max="5635" width="83.85546875" customWidth="1"/>
    <col min="5636" max="5636" width="14.85546875" customWidth="1"/>
    <col min="5637" max="5637" width="12.140625" customWidth="1"/>
    <col min="5638" max="5638" width="14.5703125" customWidth="1"/>
    <col min="5639" max="5639" width="16" customWidth="1"/>
    <col min="5889" max="5889" width="2" customWidth="1"/>
    <col min="5890" max="5890" width="8.140625" customWidth="1"/>
    <col min="5891" max="5891" width="83.85546875" customWidth="1"/>
    <col min="5892" max="5892" width="14.85546875" customWidth="1"/>
    <col min="5893" max="5893" width="12.140625" customWidth="1"/>
    <col min="5894" max="5894" width="14.5703125" customWidth="1"/>
    <col min="5895" max="5895" width="16" customWidth="1"/>
    <col min="6145" max="6145" width="2" customWidth="1"/>
    <col min="6146" max="6146" width="8.140625" customWidth="1"/>
    <col min="6147" max="6147" width="83.85546875" customWidth="1"/>
    <col min="6148" max="6148" width="14.85546875" customWidth="1"/>
    <col min="6149" max="6149" width="12.140625" customWidth="1"/>
    <col min="6150" max="6150" width="14.5703125" customWidth="1"/>
    <col min="6151" max="6151" width="16" customWidth="1"/>
    <col min="6401" max="6401" width="2" customWidth="1"/>
    <col min="6402" max="6402" width="8.140625" customWidth="1"/>
    <col min="6403" max="6403" width="83.85546875" customWidth="1"/>
    <col min="6404" max="6404" width="14.85546875" customWidth="1"/>
    <col min="6405" max="6405" width="12.140625" customWidth="1"/>
    <col min="6406" max="6406" width="14.5703125" customWidth="1"/>
    <col min="6407" max="6407" width="16" customWidth="1"/>
    <col min="6657" max="6657" width="2" customWidth="1"/>
    <col min="6658" max="6658" width="8.140625" customWidth="1"/>
    <col min="6659" max="6659" width="83.85546875" customWidth="1"/>
    <col min="6660" max="6660" width="14.85546875" customWidth="1"/>
    <col min="6661" max="6661" width="12.140625" customWidth="1"/>
    <col min="6662" max="6662" width="14.5703125" customWidth="1"/>
    <col min="6663" max="6663" width="16" customWidth="1"/>
    <col min="6913" max="6913" width="2" customWidth="1"/>
    <col min="6914" max="6914" width="8.140625" customWidth="1"/>
    <col min="6915" max="6915" width="83.85546875" customWidth="1"/>
    <col min="6916" max="6916" width="14.85546875" customWidth="1"/>
    <col min="6917" max="6917" width="12.140625" customWidth="1"/>
    <col min="6918" max="6918" width="14.5703125" customWidth="1"/>
    <col min="6919" max="6919" width="16" customWidth="1"/>
    <col min="7169" max="7169" width="2" customWidth="1"/>
    <col min="7170" max="7170" width="8.140625" customWidth="1"/>
    <col min="7171" max="7171" width="83.85546875" customWidth="1"/>
    <col min="7172" max="7172" width="14.85546875" customWidth="1"/>
    <col min="7173" max="7173" width="12.140625" customWidth="1"/>
    <col min="7174" max="7174" width="14.5703125" customWidth="1"/>
    <col min="7175" max="7175" width="16" customWidth="1"/>
    <col min="7425" max="7425" width="2" customWidth="1"/>
    <col min="7426" max="7426" width="8.140625" customWidth="1"/>
    <col min="7427" max="7427" width="83.85546875" customWidth="1"/>
    <col min="7428" max="7428" width="14.85546875" customWidth="1"/>
    <col min="7429" max="7429" width="12.140625" customWidth="1"/>
    <col min="7430" max="7430" width="14.5703125" customWidth="1"/>
    <col min="7431" max="7431" width="16" customWidth="1"/>
    <col min="7681" max="7681" width="2" customWidth="1"/>
    <col min="7682" max="7682" width="8.140625" customWidth="1"/>
    <col min="7683" max="7683" width="83.85546875" customWidth="1"/>
    <col min="7684" max="7684" width="14.85546875" customWidth="1"/>
    <col min="7685" max="7685" width="12.140625" customWidth="1"/>
    <col min="7686" max="7686" width="14.5703125" customWidth="1"/>
    <col min="7687" max="7687" width="16" customWidth="1"/>
    <col min="7937" max="7937" width="2" customWidth="1"/>
    <col min="7938" max="7938" width="8.140625" customWidth="1"/>
    <col min="7939" max="7939" width="83.85546875" customWidth="1"/>
    <col min="7940" max="7940" width="14.85546875" customWidth="1"/>
    <col min="7941" max="7941" width="12.140625" customWidth="1"/>
    <col min="7942" max="7942" width="14.5703125" customWidth="1"/>
    <col min="7943" max="7943" width="16" customWidth="1"/>
    <col min="8193" max="8193" width="2" customWidth="1"/>
    <col min="8194" max="8194" width="8.140625" customWidth="1"/>
    <col min="8195" max="8195" width="83.85546875" customWidth="1"/>
    <col min="8196" max="8196" width="14.85546875" customWidth="1"/>
    <col min="8197" max="8197" width="12.140625" customWidth="1"/>
    <col min="8198" max="8198" width="14.5703125" customWidth="1"/>
    <col min="8199" max="8199" width="16" customWidth="1"/>
    <col min="8449" max="8449" width="2" customWidth="1"/>
    <col min="8450" max="8450" width="8.140625" customWidth="1"/>
    <col min="8451" max="8451" width="83.85546875" customWidth="1"/>
    <col min="8452" max="8452" width="14.85546875" customWidth="1"/>
    <col min="8453" max="8453" width="12.140625" customWidth="1"/>
    <col min="8454" max="8454" width="14.5703125" customWidth="1"/>
    <col min="8455" max="8455" width="16" customWidth="1"/>
    <col min="8705" max="8705" width="2" customWidth="1"/>
    <col min="8706" max="8706" width="8.140625" customWidth="1"/>
    <col min="8707" max="8707" width="83.85546875" customWidth="1"/>
    <col min="8708" max="8708" width="14.85546875" customWidth="1"/>
    <col min="8709" max="8709" width="12.140625" customWidth="1"/>
    <col min="8710" max="8710" width="14.5703125" customWidth="1"/>
    <col min="8711" max="8711" width="16" customWidth="1"/>
    <col min="8961" max="8961" width="2" customWidth="1"/>
    <col min="8962" max="8962" width="8.140625" customWidth="1"/>
    <col min="8963" max="8963" width="83.85546875" customWidth="1"/>
    <col min="8964" max="8964" width="14.85546875" customWidth="1"/>
    <col min="8965" max="8965" width="12.140625" customWidth="1"/>
    <col min="8966" max="8966" width="14.5703125" customWidth="1"/>
    <col min="8967" max="8967" width="16" customWidth="1"/>
    <col min="9217" max="9217" width="2" customWidth="1"/>
    <col min="9218" max="9218" width="8.140625" customWidth="1"/>
    <col min="9219" max="9219" width="83.85546875" customWidth="1"/>
    <col min="9220" max="9220" width="14.85546875" customWidth="1"/>
    <col min="9221" max="9221" width="12.140625" customWidth="1"/>
    <col min="9222" max="9222" width="14.5703125" customWidth="1"/>
    <col min="9223" max="9223" width="16" customWidth="1"/>
    <col min="9473" max="9473" width="2" customWidth="1"/>
    <col min="9474" max="9474" width="8.140625" customWidth="1"/>
    <col min="9475" max="9475" width="83.85546875" customWidth="1"/>
    <col min="9476" max="9476" width="14.85546875" customWidth="1"/>
    <col min="9477" max="9477" width="12.140625" customWidth="1"/>
    <col min="9478" max="9478" width="14.5703125" customWidth="1"/>
    <col min="9479" max="9479" width="16" customWidth="1"/>
    <col min="9729" max="9729" width="2" customWidth="1"/>
    <col min="9730" max="9730" width="8.140625" customWidth="1"/>
    <col min="9731" max="9731" width="83.85546875" customWidth="1"/>
    <col min="9732" max="9732" width="14.85546875" customWidth="1"/>
    <col min="9733" max="9733" width="12.140625" customWidth="1"/>
    <col min="9734" max="9734" width="14.5703125" customWidth="1"/>
    <col min="9735" max="9735" width="16" customWidth="1"/>
    <col min="9985" max="9985" width="2" customWidth="1"/>
    <col min="9986" max="9986" width="8.140625" customWidth="1"/>
    <col min="9987" max="9987" width="83.85546875" customWidth="1"/>
    <col min="9988" max="9988" width="14.85546875" customWidth="1"/>
    <col min="9989" max="9989" width="12.140625" customWidth="1"/>
    <col min="9990" max="9990" width="14.5703125" customWidth="1"/>
    <col min="9991" max="9991" width="16" customWidth="1"/>
    <col min="10241" max="10241" width="2" customWidth="1"/>
    <col min="10242" max="10242" width="8.140625" customWidth="1"/>
    <col min="10243" max="10243" width="83.85546875" customWidth="1"/>
    <col min="10244" max="10244" width="14.85546875" customWidth="1"/>
    <col min="10245" max="10245" width="12.140625" customWidth="1"/>
    <col min="10246" max="10246" width="14.5703125" customWidth="1"/>
    <col min="10247" max="10247" width="16" customWidth="1"/>
    <col min="10497" max="10497" width="2" customWidth="1"/>
    <col min="10498" max="10498" width="8.140625" customWidth="1"/>
    <col min="10499" max="10499" width="83.85546875" customWidth="1"/>
    <col min="10500" max="10500" width="14.85546875" customWidth="1"/>
    <col min="10501" max="10501" width="12.140625" customWidth="1"/>
    <col min="10502" max="10502" width="14.5703125" customWidth="1"/>
    <col min="10503" max="10503" width="16" customWidth="1"/>
    <col min="10753" max="10753" width="2" customWidth="1"/>
    <col min="10754" max="10754" width="8.140625" customWidth="1"/>
    <col min="10755" max="10755" width="83.85546875" customWidth="1"/>
    <col min="10756" max="10756" width="14.85546875" customWidth="1"/>
    <col min="10757" max="10757" width="12.140625" customWidth="1"/>
    <col min="10758" max="10758" width="14.5703125" customWidth="1"/>
    <col min="10759" max="10759" width="16" customWidth="1"/>
    <col min="11009" max="11009" width="2" customWidth="1"/>
    <col min="11010" max="11010" width="8.140625" customWidth="1"/>
    <col min="11011" max="11011" width="83.85546875" customWidth="1"/>
    <col min="11012" max="11012" width="14.85546875" customWidth="1"/>
    <col min="11013" max="11013" width="12.140625" customWidth="1"/>
    <col min="11014" max="11014" width="14.5703125" customWidth="1"/>
    <col min="11015" max="11015" width="16" customWidth="1"/>
    <col min="11265" max="11265" width="2" customWidth="1"/>
    <col min="11266" max="11266" width="8.140625" customWidth="1"/>
    <col min="11267" max="11267" width="83.85546875" customWidth="1"/>
    <col min="11268" max="11268" width="14.85546875" customWidth="1"/>
    <col min="11269" max="11269" width="12.140625" customWidth="1"/>
    <col min="11270" max="11270" width="14.5703125" customWidth="1"/>
    <col min="11271" max="11271" width="16" customWidth="1"/>
    <col min="11521" max="11521" width="2" customWidth="1"/>
    <col min="11522" max="11522" width="8.140625" customWidth="1"/>
    <col min="11523" max="11523" width="83.85546875" customWidth="1"/>
    <col min="11524" max="11524" width="14.85546875" customWidth="1"/>
    <col min="11525" max="11525" width="12.140625" customWidth="1"/>
    <col min="11526" max="11526" width="14.5703125" customWidth="1"/>
    <col min="11527" max="11527" width="16" customWidth="1"/>
    <col min="11777" max="11777" width="2" customWidth="1"/>
    <col min="11778" max="11778" width="8.140625" customWidth="1"/>
    <col min="11779" max="11779" width="83.85546875" customWidth="1"/>
    <col min="11780" max="11780" width="14.85546875" customWidth="1"/>
    <col min="11781" max="11781" width="12.140625" customWidth="1"/>
    <col min="11782" max="11782" width="14.5703125" customWidth="1"/>
    <col min="11783" max="11783" width="16" customWidth="1"/>
    <col min="12033" max="12033" width="2" customWidth="1"/>
    <col min="12034" max="12034" width="8.140625" customWidth="1"/>
    <col min="12035" max="12035" width="83.85546875" customWidth="1"/>
    <col min="12036" max="12036" width="14.85546875" customWidth="1"/>
    <col min="12037" max="12037" width="12.140625" customWidth="1"/>
    <col min="12038" max="12038" width="14.5703125" customWidth="1"/>
    <col min="12039" max="12039" width="16" customWidth="1"/>
    <col min="12289" max="12289" width="2" customWidth="1"/>
    <col min="12290" max="12290" width="8.140625" customWidth="1"/>
    <col min="12291" max="12291" width="83.85546875" customWidth="1"/>
    <col min="12292" max="12292" width="14.85546875" customWidth="1"/>
    <col min="12293" max="12293" width="12.140625" customWidth="1"/>
    <col min="12294" max="12294" width="14.5703125" customWidth="1"/>
    <col min="12295" max="12295" width="16" customWidth="1"/>
    <col min="12545" max="12545" width="2" customWidth="1"/>
    <col min="12546" max="12546" width="8.140625" customWidth="1"/>
    <col min="12547" max="12547" width="83.85546875" customWidth="1"/>
    <col min="12548" max="12548" width="14.85546875" customWidth="1"/>
    <col min="12549" max="12549" width="12.140625" customWidth="1"/>
    <col min="12550" max="12550" width="14.5703125" customWidth="1"/>
    <col min="12551" max="12551" width="16" customWidth="1"/>
    <col min="12801" max="12801" width="2" customWidth="1"/>
    <col min="12802" max="12802" width="8.140625" customWidth="1"/>
    <col min="12803" max="12803" width="83.85546875" customWidth="1"/>
    <col min="12804" max="12804" width="14.85546875" customWidth="1"/>
    <col min="12805" max="12805" width="12.140625" customWidth="1"/>
    <col min="12806" max="12806" width="14.5703125" customWidth="1"/>
    <col min="12807" max="12807" width="16" customWidth="1"/>
    <col min="13057" max="13057" width="2" customWidth="1"/>
    <col min="13058" max="13058" width="8.140625" customWidth="1"/>
    <col min="13059" max="13059" width="83.85546875" customWidth="1"/>
    <col min="13060" max="13060" width="14.85546875" customWidth="1"/>
    <col min="13061" max="13061" width="12.140625" customWidth="1"/>
    <col min="13062" max="13062" width="14.5703125" customWidth="1"/>
    <col min="13063" max="13063" width="16" customWidth="1"/>
    <col min="13313" max="13313" width="2" customWidth="1"/>
    <col min="13314" max="13314" width="8.140625" customWidth="1"/>
    <col min="13315" max="13315" width="83.85546875" customWidth="1"/>
    <col min="13316" max="13316" width="14.85546875" customWidth="1"/>
    <col min="13317" max="13317" width="12.140625" customWidth="1"/>
    <col min="13318" max="13318" width="14.5703125" customWidth="1"/>
    <col min="13319" max="13319" width="16" customWidth="1"/>
    <col min="13569" max="13569" width="2" customWidth="1"/>
    <col min="13570" max="13570" width="8.140625" customWidth="1"/>
    <col min="13571" max="13571" width="83.85546875" customWidth="1"/>
    <col min="13572" max="13572" width="14.85546875" customWidth="1"/>
    <col min="13573" max="13573" width="12.140625" customWidth="1"/>
    <col min="13574" max="13574" width="14.5703125" customWidth="1"/>
    <col min="13575" max="13575" width="16" customWidth="1"/>
    <col min="13825" max="13825" width="2" customWidth="1"/>
    <col min="13826" max="13826" width="8.140625" customWidth="1"/>
    <col min="13827" max="13827" width="83.85546875" customWidth="1"/>
    <col min="13828" max="13828" width="14.85546875" customWidth="1"/>
    <col min="13829" max="13829" width="12.140625" customWidth="1"/>
    <col min="13830" max="13830" width="14.5703125" customWidth="1"/>
    <col min="13831" max="13831" width="16" customWidth="1"/>
    <col min="14081" max="14081" width="2" customWidth="1"/>
    <col min="14082" max="14082" width="8.140625" customWidth="1"/>
    <col min="14083" max="14083" width="83.85546875" customWidth="1"/>
    <col min="14084" max="14084" width="14.85546875" customWidth="1"/>
    <col min="14085" max="14085" width="12.140625" customWidth="1"/>
    <col min="14086" max="14086" width="14.5703125" customWidth="1"/>
    <col min="14087" max="14087" width="16" customWidth="1"/>
    <col min="14337" max="14337" width="2" customWidth="1"/>
    <col min="14338" max="14338" width="8.140625" customWidth="1"/>
    <col min="14339" max="14339" width="83.85546875" customWidth="1"/>
    <col min="14340" max="14340" width="14.85546875" customWidth="1"/>
    <col min="14341" max="14341" width="12.140625" customWidth="1"/>
    <col min="14342" max="14342" width="14.5703125" customWidth="1"/>
    <col min="14343" max="14343" width="16" customWidth="1"/>
    <col min="14593" max="14593" width="2" customWidth="1"/>
    <col min="14594" max="14594" width="8.140625" customWidth="1"/>
    <col min="14595" max="14595" width="83.85546875" customWidth="1"/>
    <col min="14596" max="14596" width="14.85546875" customWidth="1"/>
    <col min="14597" max="14597" width="12.140625" customWidth="1"/>
    <col min="14598" max="14598" width="14.5703125" customWidth="1"/>
    <col min="14599" max="14599" width="16" customWidth="1"/>
    <col min="14849" max="14849" width="2" customWidth="1"/>
    <col min="14850" max="14850" width="8.140625" customWidth="1"/>
    <col min="14851" max="14851" width="83.85546875" customWidth="1"/>
    <col min="14852" max="14852" width="14.85546875" customWidth="1"/>
    <col min="14853" max="14853" width="12.140625" customWidth="1"/>
    <col min="14854" max="14854" width="14.5703125" customWidth="1"/>
    <col min="14855" max="14855" width="16" customWidth="1"/>
    <col min="15105" max="15105" width="2" customWidth="1"/>
    <col min="15106" max="15106" width="8.140625" customWidth="1"/>
    <col min="15107" max="15107" width="83.85546875" customWidth="1"/>
    <col min="15108" max="15108" width="14.85546875" customWidth="1"/>
    <col min="15109" max="15109" width="12.140625" customWidth="1"/>
    <col min="15110" max="15110" width="14.5703125" customWidth="1"/>
    <col min="15111" max="15111" width="16" customWidth="1"/>
    <col min="15361" max="15361" width="2" customWidth="1"/>
    <col min="15362" max="15362" width="8.140625" customWidth="1"/>
    <col min="15363" max="15363" width="83.85546875" customWidth="1"/>
    <col min="15364" max="15364" width="14.85546875" customWidth="1"/>
    <col min="15365" max="15365" width="12.140625" customWidth="1"/>
    <col min="15366" max="15366" width="14.5703125" customWidth="1"/>
    <col min="15367" max="15367" width="16" customWidth="1"/>
    <col min="15617" max="15617" width="2" customWidth="1"/>
    <col min="15618" max="15618" width="8.140625" customWidth="1"/>
    <col min="15619" max="15619" width="83.85546875" customWidth="1"/>
    <col min="15620" max="15620" width="14.85546875" customWidth="1"/>
    <col min="15621" max="15621" width="12.140625" customWidth="1"/>
    <col min="15622" max="15622" width="14.5703125" customWidth="1"/>
    <col min="15623" max="15623" width="16" customWidth="1"/>
    <col min="15873" max="15873" width="2" customWidth="1"/>
    <col min="15874" max="15874" width="8.140625" customWidth="1"/>
    <col min="15875" max="15875" width="83.85546875" customWidth="1"/>
    <col min="15876" max="15876" width="14.85546875" customWidth="1"/>
    <col min="15877" max="15877" width="12.140625" customWidth="1"/>
    <col min="15878" max="15878" width="14.5703125" customWidth="1"/>
    <col min="15879" max="15879" width="16" customWidth="1"/>
    <col min="16129" max="16129" width="2" customWidth="1"/>
    <col min="16130" max="16130" width="8.140625" customWidth="1"/>
    <col min="16131" max="16131" width="83.85546875" customWidth="1"/>
    <col min="16132" max="16132" width="14.85546875" customWidth="1"/>
    <col min="16133" max="16133" width="12.140625" customWidth="1"/>
    <col min="16134" max="16134" width="14.5703125" customWidth="1"/>
    <col min="16135" max="16135" width="16" customWidth="1"/>
  </cols>
  <sheetData>
    <row r="1" spans="1:48" ht="15.75" thickBot="1">
      <c r="B1" s="126"/>
    </row>
    <row r="2" spans="1:48" ht="20.25">
      <c r="B2" s="208" t="s">
        <v>0</v>
      </c>
      <c r="C2" s="208"/>
      <c r="D2" s="208"/>
      <c r="E2" s="208"/>
      <c r="F2" s="208"/>
      <c r="G2" s="208"/>
    </row>
    <row r="3" spans="1:48" s="31" customFormat="1" ht="18" customHeight="1">
      <c r="A3" s="29"/>
      <c r="B3" s="209" t="s">
        <v>127</v>
      </c>
      <c r="C3" s="209"/>
      <c r="D3" s="209"/>
      <c r="E3" s="209"/>
      <c r="F3" s="209"/>
      <c r="G3" s="209"/>
    </row>
    <row r="4" spans="1:48" ht="18">
      <c r="B4" s="125"/>
      <c r="C4" s="125"/>
      <c r="D4" s="125"/>
      <c r="E4" s="125"/>
      <c r="F4" s="125"/>
      <c r="G4" s="125"/>
    </row>
    <row r="5" spans="1:48" ht="21" thickBot="1">
      <c r="B5" s="2"/>
      <c r="D5" s="4"/>
    </row>
    <row r="6" spans="1:48" ht="16.5" thickTop="1" thickBot="1">
      <c r="B6" s="5" t="s">
        <v>161</v>
      </c>
    </row>
    <row r="7" spans="1:48" ht="33" thickTop="1" thickBot="1">
      <c r="B7" s="6" t="s">
        <v>1</v>
      </c>
      <c r="C7" s="6" t="s">
        <v>2</v>
      </c>
      <c r="D7" s="6" t="s">
        <v>3</v>
      </c>
      <c r="E7" s="7" t="s">
        <v>4</v>
      </c>
      <c r="F7" s="7" t="s">
        <v>5</v>
      </c>
      <c r="G7" s="7" t="s">
        <v>6</v>
      </c>
    </row>
    <row r="8" spans="1:48" ht="16.5" thickTop="1" thickBot="1">
      <c r="B8" s="173"/>
      <c r="C8" s="174"/>
      <c r="D8" s="175"/>
      <c r="E8" s="176"/>
      <c r="F8" s="176"/>
      <c r="G8" s="177"/>
    </row>
    <row r="9" spans="1:48" ht="16.5" thickTop="1" thickBot="1">
      <c r="B9" s="173" t="s">
        <v>162</v>
      </c>
      <c r="C9" s="174"/>
      <c r="D9" s="178"/>
      <c r="E9" s="176"/>
      <c r="F9" s="176"/>
      <c r="G9" s="179">
        <f>SUM(G10:G15)</f>
        <v>220000</v>
      </c>
    </row>
    <row r="10" spans="1:48" ht="61.5" thickTop="1" thickBot="1">
      <c r="B10" s="178">
        <v>1.1000000000000001</v>
      </c>
      <c r="C10" s="180" t="s">
        <v>163</v>
      </c>
      <c r="D10" s="178" t="s">
        <v>7</v>
      </c>
      <c r="E10" s="176">
        <v>1</v>
      </c>
      <c r="F10" s="176"/>
      <c r="G10" s="181">
        <f t="shared" ref="G10:G15" si="0">E10*F10</f>
        <v>0</v>
      </c>
    </row>
    <row r="11" spans="1:48" ht="16.5" thickTop="1" thickBot="1">
      <c r="B11" s="178">
        <v>1.2</v>
      </c>
      <c r="C11" s="180" t="s">
        <v>164</v>
      </c>
      <c r="D11" s="178" t="s">
        <v>165</v>
      </c>
      <c r="E11" s="176">
        <v>1</v>
      </c>
      <c r="F11" s="176">
        <v>20000</v>
      </c>
      <c r="G11" s="181">
        <f t="shared" si="0"/>
        <v>20000</v>
      </c>
    </row>
    <row r="12" spans="1:48" ht="16.5" thickTop="1" thickBot="1">
      <c r="B12" s="178">
        <v>1.3</v>
      </c>
      <c r="C12" s="180" t="s">
        <v>166</v>
      </c>
      <c r="D12" s="178" t="s">
        <v>7</v>
      </c>
      <c r="E12" s="176">
        <v>1</v>
      </c>
      <c r="F12" s="176"/>
      <c r="G12" s="181">
        <f t="shared" si="0"/>
        <v>0</v>
      </c>
    </row>
    <row r="13" spans="1:48" ht="16.5" thickTop="1" thickBot="1">
      <c r="B13" s="178">
        <v>1.4</v>
      </c>
      <c r="C13" s="180" t="s">
        <v>167</v>
      </c>
      <c r="D13" s="178" t="s">
        <v>7</v>
      </c>
      <c r="E13" s="176">
        <v>1</v>
      </c>
      <c r="F13" s="176"/>
      <c r="G13" s="181">
        <f t="shared" si="0"/>
        <v>0</v>
      </c>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row>
    <row r="14" spans="1:48" ht="16.5" thickTop="1" thickBot="1">
      <c r="B14" s="178">
        <v>1.5</v>
      </c>
      <c r="C14" s="180" t="s">
        <v>223</v>
      </c>
      <c r="D14" s="178" t="s">
        <v>165</v>
      </c>
      <c r="E14" s="176">
        <v>1</v>
      </c>
      <c r="F14" s="176">
        <v>200000</v>
      </c>
      <c r="G14" s="181">
        <f t="shared" si="0"/>
        <v>200000</v>
      </c>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row>
    <row r="15" spans="1:48" ht="16.5" thickTop="1" thickBot="1">
      <c r="B15" s="178">
        <v>1.6</v>
      </c>
      <c r="C15" s="180" t="s">
        <v>290</v>
      </c>
      <c r="D15" s="178" t="s">
        <v>289</v>
      </c>
      <c r="E15" s="176">
        <v>17</v>
      </c>
      <c r="F15" s="176"/>
      <c r="G15" s="181">
        <f t="shared" si="0"/>
        <v>0</v>
      </c>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row>
    <row r="16" spans="1:48" ht="16.5" thickTop="1" thickBot="1">
      <c r="B16" s="178"/>
      <c r="C16" s="180"/>
      <c r="D16" s="178"/>
      <c r="E16" s="176"/>
      <c r="F16" s="176"/>
      <c r="G16" s="18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row>
    <row r="17" spans="1:7" ht="16.5" thickTop="1" thickBot="1">
      <c r="B17" s="33"/>
      <c r="C17" s="33" t="s">
        <v>10</v>
      </c>
      <c r="D17" s="33"/>
      <c r="E17" s="33"/>
      <c r="F17" s="33"/>
      <c r="G17" s="179">
        <f>SUM(G9)</f>
        <v>220000</v>
      </c>
    </row>
    <row r="18" spans="1:7" ht="16.5" thickTop="1" thickBot="1">
      <c r="A18" s="35"/>
      <c r="B18" s="33"/>
      <c r="C18" s="33" t="s">
        <v>11</v>
      </c>
      <c r="D18" s="33"/>
      <c r="E18" s="33"/>
      <c r="F18" s="33"/>
      <c r="G18" s="179"/>
    </row>
    <row r="19" spans="1:7" ht="16.5" thickTop="1" thickBot="1">
      <c r="A19" s="35"/>
      <c r="B19" s="33"/>
      <c r="C19" s="33" t="s">
        <v>12</v>
      </c>
      <c r="D19" s="33"/>
      <c r="E19" s="33"/>
      <c r="F19" s="33"/>
      <c r="G19" s="36"/>
    </row>
    <row r="20" spans="1:7" ht="16.5" thickTop="1" thickBot="1">
      <c r="B20" s="33"/>
      <c r="C20" s="33" t="s">
        <v>13</v>
      </c>
      <c r="D20" s="33"/>
      <c r="E20" s="33"/>
      <c r="F20" s="33"/>
      <c r="G20" s="34">
        <f>SUM(G17:G19)</f>
        <v>220000</v>
      </c>
    </row>
    <row r="21" spans="1:7" ht="15.75" thickTop="1">
      <c r="B21" s="37"/>
      <c r="C21" s="35"/>
      <c r="D21" s="35"/>
      <c r="E21" s="35"/>
      <c r="F21" s="38"/>
      <c r="G21" s="35"/>
    </row>
    <row r="22" spans="1:7">
      <c r="B22" s="39"/>
      <c r="C22" s="4"/>
    </row>
    <row r="23" spans="1:7">
      <c r="B23" s="39"/>
      <c r="C23" s="4"/>
      <c r="D23" s="1"/>
      <c r="E23" s="1"/>
      <c r="F23" s="1"/>
      <c r="G23" s="1"/>
    </row>
    <row r="24" spans="1:7">
      <c r="C24" s="182"/>
      <c r="D24" s="1"/>
      <c r="E24" s="1"/>
      <c r="F24" s="1"/>
      <c r="G24" s="1"/>
    </row>
    <row r="25" spans="1:7">
      <c r="C25" s="182"/>
    </row>
    <row r="26" spans="1:7">
      <c r="C26" s="182"/>
    </row>
    <row r="27" spans="1:7">
      <c r="C27" s="182"/>
    </row>
    <row r="28" spans="1:7">
      <c r="C28" s="182"/>
    </row>
    <row r="29" spans="1:7">
      <c r="C29" s="183"/>
    </row>
    <row r="30" spans="1:7">
      <c r="C30" s="182"/>
    </row>
  </sheetData>
  <mergeCells count="2">
    <mergeCell ref="B2:G2"/>
    <mergeCell ref="B3:G3"/>
  </mergeCells>
  <pageMargins left="0.70866141732283505" right="0.70866141732283505" top="0.74803149606299202" bottom="0.74803149606299202" header="0.31496062992126" footer="0.31496062992126"/>
  <pageSetup scale="59" orientation="portrait" r:id="rId1"/>
  <headerFooter>
    <oddHeader>&amp;C&amp;P</oddHead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2:L159"/>
  <sheetViews>
    <sheetView view="pageBreakPreview" zoomScaleNormal="100" zoomScaleSheetLayoutView="100" workbookViewId="0">
      <selection activeCell="C39" sqref="C39"/>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82</v>
      </c>
      <c r="C5" s="213"/>
      <c r="D5" s="213"/>
      <c r="E5" s="213"/>
      <c r="F5" s="213"/>
      <c r="G5" s="213"/>
    </row>
    <row r="6" spans="1:7" ht="16.5" thickTop="1" thickBot="1">
      <c r="B6" s="5" t="s">
        <v>176</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128</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0.2</v>
      </c>
      <c r="F11" s="16"/>
      <c r="G11" s="20">
        <f>E11*F11</f>
        <v>0</v>
      </c>
    </row>
    <row r="12" spans="1:7" s="18" customFormat="1" ht="16.5" thickTop="1" thickBot="1">
      <c r="A12" s="13"/>
      <c r="B12" s="15">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11">
        <v>12</v>
      </c>
      <c r="F15" s="16"/>
      <c r="G15" s="20">
        <f t="shared" ref="G15:G21" si="0">E15*F15</f>
        <v>0</v>
      </c>
    </row>
    <row r="16" spans="1:7" s="18" customFormat="1" ht="31.5" thickTop="1" thickBot="1">
      <c r="A16" s="13"/>
      <c r="B16" s="15">
        <v>2.2000000000000002</v>
      </c>
      <c r="C16" s="19" t="s">
        <v>227</v>
      </c>
      <c r="D16" s="15" t="s">
        <v>8</v>
      </c>
      <c r="E16" s="11">
        <v>511.2</v>
      </c>
      <c r="F16" s="16"/>
      <c r="G16" s="20">
        <f t="shared" si="0"/>
        <v>0</v>
      </c>
    </row>
    <row r="17" spans="1:7" s="18" customFormat="1" ht="31.5" thickTop="1" thickBot="1">
      <c r="A17" s="13"/>
      <c r="B17" s="15">
        <v>2.2999999999999998</v>
      </c>
      <c r="C17" s="19" t="s">
        <v>226</v>
      </c>
      <c r="D17" s="15" t="s">
        <v>8</v>
      </c>
      <c r="E17" s="11">
        <v>56.800000000000004</v>
      </c>
      <c r="F17" s="16"/>
      <c r="G17" s="20">
        <f t="shared" si="0"/>
        <v>0</v>
      </c>
    </row>
    <row r="18" spans="1:7" s="18" customFormat="1" ht="31.5" thickTop="1" thickBot="1">
      <c r="A18" s="13"/>
      <c r="B18" s="15">
        <v>2.4</v>
      </c>
      <c r="C18" s="19" t="s">
        <v>117</v>
      </c>
      <c r="D18" s="15" t="s">
        <v>18</v>
      </c>
      <c r="E18" s="11">
        <v>5.1119999999999992</v>
      </c>
      <c r="F18" s="16"/>
      <c r="G18" s="20">
        <f t="shared" si="0"/>
        <v>0</v>
      </c>
    </row>
    <row r="19" spans="1:7" s="18" customFormat="1" ht="31.5" thickTop="1" thickBot="1">
      <c r="A19" s="13"/>
      <c r="B19" s="15">
        <v>2.5</v>
      </c>
      <c r="C19" s="19" t="s">
        <v>118</v>
      </c>
      <c r="D19" s="15" t="s">
        <v>18</v>
      </c>
      <c r="E19" s="11">
        <v>5.1119999999999992</v>
      </c>
      <c r="F19" s="16"/>
      <c r="G19" s="20">
        <f t="shared" si="0"/>
        <v>0</v>
      </c>
    </row>
    <row r="20" spans="1:7" s="18" customFormat="1" ht="46.5" thickTop="1" thickBot="1">
      <c r="A20" s="13"/>
      <c r="B20" s="15">
        <v>2.6</v>
      </c>
      <c r="C20" s="19" t="s">
        <v>224</v>
      </c>
      <c r="D20" s="15" t="s">
        <v>8</v>
      </c>
      <c r="E20" s="11">
        <v>511.2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SUM(G23:G28)</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50</v>
      </c>
      <c r="D24" s="15" t="s">
        <v>8</v>
      </c>
      <c r="E24" s="11">
        <v>236</v>
      </c>
      <c r="F24" s="22"/>
      <c r="G24" s="20">
        <f>E24*F24</f>
        <v>0</v>
      </c>
    </row>
    <row r="25" spans="1:7" s="18" customFormat="1" ht="18.75" thickTop="1" thickBot="1">
      <c r="A25" s="13"/>
      <c r="B25" s="15">
        <v>3.2</v>
      </c>
      <c r="C25" s="23" t="s">
        <v>21</v>
      </c>
      <c r="D25" s="15" t="s">
        <v>17</v>
      </c>
      <c r="E25" s="11">
        <v>1</v>
      </c>
      <c r="F25" s="22"/>
      <c r="G25" s="20"/>
    </row>
    <row r="26" spans="1:7" s="18" customFormat="1" ht="46.5" thickTop="1" thickBot="1">
      <c r="A26" s="13"/>
      <c r="B26" s="15">
        <v>3.3</v>
      </c>
      <c r="C26" s="19" t="s">
        <v>210</v>
      </c>
      <c r="D26" s="15" t="s">
        <v>30</v>
      </c>
      <c r="E26" s="11">
        <v>1</v>
      </c>
      <c r="F26" s="22"/>
      <c r="G26" s="20">
        <f>E26*F26</f>
        <v>0</v>
      </c>
    </row>
    <row r="27" spans="1:7" s="18" customFormat="1" ht="121.5" thickTop="1" thickBot="1">
      <c r="A27" s="13"/>
      <c r="B27" s="15">
        <v>3.4</v>
      </c>
      <c r="C27" s="19" t="s">
        <v>228</v>
      </c>
      <c r="D27" s="15" t="s">
        <v>30</v>
      </c>
      <c r="E27" s="11">
        <v>1</v>
      </c>
      <c r="F27" s="22"/>
      <c r="G27" s="20">
        <f>E27*F27</f>
        <v>0</v>
      </c>
    </row>
    <row r="28" spans="1:7" s="18" customFormat="1" ht="16.5" thickTop="1" thickBot="1">
      <c r="A28" s="13"/>
      <c r="B28" s="15"/>
      <c r="C28" s="19"/>
      <c r="D28" s="15"/>
      <c r="E28" s="11"/>
      <c r="F28" s="22"/>
      <c r="G28" s="20"/>
    </row>
    <row r="29" spans="1:7" s="18" customFormat="1" ht="16.5" thickTop="1" thickBot="1">
      <c r="A29" s="13"/>
      <c r="B29" s="15"/>
      <c r="C29" s="47" t="s">
        <v>23</v>
      </c>
      <c r="D29" s="15"/>
      <c r="E29" s="24"/>
      <c r="F29" s="22"/>
      <c r="G29" s="48">
        <f>G9+G14+G22</f>
        <v>0</v>
      </c>
    </row>
    <row r="30" spans="1:7" s="18" customFormat="1" ht="16.5" thickTop="1" thickBot="1">
      <c r="A30" s="13"/>
      <c r="B30" s="15"/>
      <c r="C30" s="47" t="s">
        <v>24</v>
      </c>
      <c r="D30" s="15"/>
      <c r="E30" s="24"/>
      <c r="F30" s="22"/>
      <c r="G30" s="48">
        <f>G29</f>
        <v>0</v>
      </c>
    </row>
    <row r="31" spans="1:7" s="18" customFormat="1" ht="16.5" thickTop="1" thickBot="1">
      <c r="A31" s="13"/>
      <c r="B31" s="8" t="s">
        <v>90</v>
      </c>
      <c r="C31" s="9"/>
      <c r="D31" s="15"/>
      <c r="E31" s="24"/>
      <c r="F31" s="22"/>
      <c r="G31" s="25">
        <f>SUM(G37:G45)</f>
        <v>0</v>
      </c>
    </row>
    <row r="32" spans="1:7" s="18" customFormat="1" ht="16.5" thickTop="1" thickBot="1">
      <c r="A32" s="13"/>
      <c r="B32" s="92"/>
      <c r="C32" s="91" t="s">
        <v>34</v>
      </c>
      <c r="D32" s="90"/>
      <c r="E32" s="77"/>
      <c r="F32" s="74"/>
      <c r="G32" s="76"/>
    </row>
    <row r="33" spans="1:7" s="18" customFormat="1" ht="16.5" thickTop="1" thickBot="1">
      <c r="A33" s="13"/>
      <c r="B33" s="8"/>
      <c r="C33" s="55" t="s">
        <v>102</v>
      </c>
      <c r="D33" s="214"/>
      <c r="E33" s="215"/>
      <c r="F33" s="215"/>
      <c r="G33" s="216"/>
    </row>
    <row r="34" spans="1:7" s="18" customFormat="1" ht="16.5" thickTop="1" thickBot="1">
      <c r="A34" s="13"/>
      <c r="B34" s="8"/>
      <c r="C34" s="55" t="s">
        <v>32</v>
      </c>
      <c r="D34" s="210"/>
      <c r="E34" s="211"/>
      <c r="F34" s="211"/>
      <c r="G34" s="212"/>
    </row>
    <row r="35" spans="1:7" s="18" customFormat="1" ht="16.5" thickTop="1" thickBot="1">
      <c r="A35" s="13"/>
      <c r="B35" s="8"/>
      <c r="C35" s="55" t="s">
        <v>33</v>
      </c>
      <c r="D35" s="210"/>
      <c r="E35" s="211"/>
      <c r="F35" s="211"/>
      <c r="G35" s="212"/>
    </row>
    <row r="36" spans="1:7" s="18" customFormat="1" ht="31.5" thickTop="1" thickBot="1">
      <c r="A36" s="13"/>
      <c r="B36" s="92"/>
      <c r="C36" s="91" t="s">
        <v>103</v>
      </c>
      <c r="D36" s="93"/>
      <c r="E36" s="53"/>
      <c r="F36" s="54"/>
      <c r="G36" s="66"/>
    </row>
    <row r="37" spans="1:7" s="18" customFormat="1" ht="31.5" thickTop="1" thickBot="1">
      <c r="A37" s="13"/>
      <c r="B37" s="26">
        <v>4.0999999999999996</v>
      </c>
      <c r="C37" s="19" t="s">
        <v>37</v>
      </c>
      <c r="D37" s="15" t="s">
        <v>7</v>
      </c>
      <c r="E37" s="24">
        <v>1</v>
      </c>
      <c r="F37" s="22"/>
      <c r="G37" s="27">
        <f t="shared" ref="G37:G45" si="1">F37*E37</f>
        <v>0</v>
      </c>
    </row>
    <row r="38" spans="1:7" s="18" customFormat="1" ht="31.5" thickTop="1" thickBot="1">
      <c r="A38" s="13"/>
      <c r="B38" s="26">
        <v>4.2</v>
      </c>
      <c r="C38" s="19" t="s">
        <v>115</v>
      </c>
      <c r="D38" s="15" t="s">
        <v>17</v>
      </c>
      <c r="E38" s="24">
        <v>6</v>
      </c>
      <c r="F38" s="22"/>
      <c r="G38" s="27">
        <f t="shared" si="1"/>
        <v>0</v>
      </c>
    </row>
    <row r="39" spans="1:7" s="18" customFormat="1" ht="61.5" thickTop="1" thickBot="1">
      <c r="A39" s="13"/>
      <c r="B39" s="94"/>
      <c r="C39" s="91" t="s">
        <v>287</v>
      </c>
      <c r="D39" s="90"/>
      <c r="E39" s="77"/>
      <c r="F39" s="74"/>
      <c r="G39" s="78"/>
    </row>
    <row r="40" spans="1:7" s="18" customFormat="1" ht="16.5" thickTop="1" thickBot="1">
      <c r="A40" s="13"/>
      <c r="B40" s="26">
        <v>4.3</v>
      </c>
      <c r="C40" s="19" t="s">
        <v>270</v>
      </c>
      <c r="D40" s="15" t="s">
        <v>17</v>
      </c>
      <c r="E40" s="24">
        <v>1</v>
      </c>
      <c r="F40" s="22"/>
      <c r="G40" s="27">
        <f t="shared" si="1"/>
        <v>0</v>
      </c>
    </row>
    <row r="41" spans="1:7" s="18" customFormat="1" ht="16.5" thickTop="1" thickBot="1">
      <c r="A41" s="13"/>
      <c r="B41" s="26">
        <v>4.4000000000000004</v>
      </c>
      <c r="C41" s="19" t="s">
        <v>81</v>
      </c>
      <c r="D41" s="15" t="s">
        <v>7</v>
      </c>
      <c r="E41" s="24">
        <v>1</v>
      </c>
      <c r="F41" s="22"/>
      <c r="G41" s="27">
        <f t="shared" si="1"/>
        <v>0</v>
      </c>
    </row>
    <row r="42" spans="1:7" s="18" customFormat="1" ht="16.5" thickTop="1" thickBot="1">
      <c r="A42" s="13"/>
      <c r="B42" s="26">
        <v>4.5</v>
      </c>
      <c r="C42" s="19" t="s">
        <v>22</v>
      </c>
      <c r="D42" s="15" t="s">
        <v>17</v>
      </c>
      <c r="E42" s="24">
        <v>1</v>
      </c>
      <c r="F42" s="22"/>
      <c r="G42" s="27">
        <f t="shared" si="1"/>
        <v>0</v>
      </c>
    </row>
    <row r="43" spans="1:7" s="18" customFormat="1" ht="31.5" thickTop="1" thickBot="1">
      <c r="A43" s="13"/>
      <c r="B43" s="26">
        <v>4.5999999999999996</v>
      </c>
      <c r="C43" s="19" t="s">
        <v>119</v>
      </c>
      <c r="D43" s="15" t="s">
        <v>17</v>
      </c>
      <c r="E43" s="24">
        <v>1</v>
      </c>
      <c r="F43" s="22"/>
      <c r="G43" s="27">
        <f t="shared" si="1"/>
        <v>0</v>
      </c>
    </row>
    <row r="44" spans="1:7" s="18" customFormat="1" ht="31.5" thickTop="1" thickBot="1">
      <c r="A44" s="13"/>
      <c r="B44" s="26">
        <v>4.7</v>
      </c>
      <c r="C44" s="19" t="s">
        <v>278</v>
      </c>
      <c r="D44" s="15" t="s">
        <v>7</v>
      </c>
      <c r="E44" s="24">
        <v>1</v>
      </c>
      <c r="F44" s="22"/>
      <c r="G44" s="27">
        <f t="shared" si="1"/>
        <v>0</v>
      </c>
    </row>
    <row r="45" spans="1:7" s="18" customFormat="1" ht="16.5" thickTop="1" thickBot="1">
      <c r="A45" s="13"/>
      <c r="B45" s="26">
        <v>4.8</v>
      </c>
      <c r="C45" s="19" t="s">
        <v>91</v>
      </c>
      <c r="D45" s="15" t="s">
        <v>17</v>
      </c>
      <c r="E45" s="24">
        <v>4</v>
      </c>
      <c r="F45" s="22"/>
      <c r="G45" s="27">
        <f t="shared" si="1"/>
        <v>0</v>
      </c>
    </row>
    <row r="46" spans="1:7" s="18" customFormat="1" ht="16.5" thickTop="1" thickBot="1">
      <c r="A46" s="13"/>
      <c r="B46" s="8" t="s">
        <v>29</v>
      </c>
      <c r="C46" s="9"/>
      <c r="D46" s="15"/>
      <c r="E46" s="24"/>
      <c r="F46" s="22"/>
      <c r="G46" s="25">
        <f>SUM(G48:G58)</f>
        <v>0</v>
      </c>
    </row>
    <row r="47" spans="1:7" s="18" customFormat="1" ht="46.5" thickTop="1" thickBot="1">
      <c r="A47" s="13"/>
      <c r="B47" s="88"/>
      <c r="C47" s="89" t="s">
        <v>92</v>
      </c>
      <c r="D47" s="88"/>
      <c r="E47" s="79"/>
      <c r="F47" s="74"/>
      <c r="G47" s="75"/>
    </row>
    <row r="48" spans="1:7" s="18" customFormat="1" ht="16.5" thickTop="1" thickBot="1">
      <c r="A48" s="13"/>
      <c r="B48" s="15">
        <v>5.0999999999999996</v>
      </c>
      <c r="C48" s="28" t="s">
        <v>86</v>
      </c>
      <c r="D48" s="15" t="s">
        <v>8</v>
      </c>
      <c r="E48" s="16">
        <v>109</v>
      </c>
      <c r="F48" s="22"/>
      <c r="G48" s="20">
        <f t="shared" ref="G48:G51" si="2">E48*F48</f>
        <v>0</v>
      </c>
    </row>
    <row r="49" spans="1:12" s="18" customFormat="1" ht="16.5" thickTop="1" thickBot="1">
      <c r="A49" s="13"/>
      <c r="B49" s="15">
        <v>5.2</v>
      </c>
      <c r="C49" s="30" t="s">
        <v>120</v>
      </c>
      <c r="D49" s="15" t="s">
        <v>17</v>
      </c>
      <c r="E49" s="16">
        <v>3</v>
      </c>
      <c r="F49" s="22"/>
      <c r="G49" s="20">
        <f t="shared" si="2"/>
        <v>0</v>
      </c>
    </row>
    <row r="50" spans="1:12" s="18" customFormat="1" ht="16.5" thickTop="1" thickBot="1">
      <c r="A50" s="13"/>
      <c r="B50" s="15">
        <v>5.3</v>
      </c>
      <c r="C50" s="28" t="s">
        <v>84</v>
      </c>
      <c r="D50" s="15" t="s">
        <v>17</v>
      </c>
      <c r="E50" s="16">
        <v>3</v>
      </c>
      <c r="F50" s="22"/>
      <c r="G50" s="20">
        <f t="shared" si="2"/>
        <v>0</v>
      </c>
    </row>
    <row r="51" spans="1:12" s="18" customFormat="1" ht="16.5" thickTop="1" thickBot="1">
      <c r="A51" s="13"/>
      <c r="B51" s="15">
        <v>5.4</v>
      </c>
      <c r="C51" s="28" t="s">
        <v>87</v>
      </c>
      <c r="D51" s="15" t="s">
        <v>8</v>
      </c>
      <c r="E51" s="16">
        <v>118</v>
      </c>
      <c r="F51" s="22"/>
      <c r="G51" s="20">
        <f t="shared" si="2"/>
        <v>0</v>
      </c>
    </row>
    <row r="52" spans="1:12" s="18" customFormat="1" ht="16.5" thickTop="1" thickBot="1">
      <c r="A52" s="13"/>
      <c r="B52" s="15">
        <v>5.5</v>
      </c>
      <c r="C52" s="28" t="s">
        <v>88</v>
      </c>
      <c r="D52" s="15" t="s">
        <v>8</v>
      </c>
      <c r="E52" s="11">
        <v>105</v>
      </c>
      <c r="F52" s="22"/>
      <c r="G52" s="20">
        <f t="shared" ref="G52:G58" si="3">E52*F52</f>
        <v>0</v>
      </c>
    </row>
    <row r="53" spans="1:12" s="31" customFormat="1" ht="18.75" thickTop="1" thickBot="1">
      <c r="A53" s="29"/>
      <c r="B53" s="15">
        <v>5.6</v>
      </c>
      <c r="C53" s="23" t="s">
        <v>94</v>
      </c>
      <c r="D53" s="15" t="s">
        <v>17</v>
      </c>
      <c r="E53" s="16">
        <v>3</v>
      </c>
      <c r="F53" s="22"/>
      <c r="G53" s="20">
        <f t="shared" si="3"/>
        <v>0</v>
      </c>
    </row>
    <row r="54" spans="1:12" s="31" customFormat="1" ht="16.5" thickTop="1" thickBot="1">
      <c r="A54" s="29"/>
      <c r="B54" s="15">
        <v>5.7</v>
      </c>
      <c r="C54" s="23" t="s">
        <v>27</v>
      </c>
      <c r="D54" s="15" t="s">
        <v>17</v>
      </c>
      <c r="E54" s="11">
        <v>4</v>
      </c>
      <c r="F54" s="22"/>
      <c r="G54" s="20">
        <f t="shared" si="3"/>
        <v>0</v>
      </c>
    </row>
    <row r="55" spans="1:12" s="31" customFormat="1" ht="16.5" thickTop="1" thickBot="1">
      <c r="A55" s="29"/>
      <c r="B55" s="15">
        <v>5.8</v>
      </c>
      <c r="C55" s="32" t="s">
        <v>121</v>
      </c>
      <c r="D55" s="15" t="s">
        <v>17</v>
      </c>
      <c r="E55" s="11">
        <v>4</v>
      </c>
      <c r="F55" s="22"/>
      <c r="G55" s="20">
        <f t="shared" si="3"/>
        <v>0</v>
      </c>
    </row>
    <row r="56" spans="1:12" s="31" customFormat="1" ht="16.5" thickTop="1" thickBot="1">
      <c r="A56" s="29"/>
      <c r="B56" s="15">
        <v>5.9</v>
      </c>
      <c r="C56" s="32" t="s">
        <v>122</v>
      </c>
      <c r="D56" s="15" t="s">
        <v>17</v>
      </c>
      <c r="E56" s="11">
        <v>8</v>
      </c>
      <c r="F56" s="22"/>
      <c r="G56" s="20">
        <f t="shared" si="3"/>
        <v>0</v>
      </c>
    </row>
    <row r="57" spans="1:12" s="18" customFormat="1" ht="16.5" thickTop="1" thickBot="1">
      <c r="A57" s="13"/>
      <c r="B57" s="49">
        <v>5.0999999999999996</v>
      </c>
      <c r="C57" s="19" t="s">
        <v>105</v>
      </c>
      <c r="D57" s="15" t="s">
        <v>17</v>
      </c>
      <c r="E57" s="11">
        <v>4</v>
      </c>
      <c r="F57" s="22"/>
      <c r="G57" s="20">
        <f t="shared" ref="G57" si="4">E57*F57</f>
        <v>0</v>
      </c>
    </row>
    <row r="58" spans="1:12" s="18" customFormat="1" ht="31.5" thickTop="1" thickBot="1">
      <c r="A58" s="13"/>
      <c r="B58" s="15">
        <v>5.1100000000000003</v>
      </c>
      <c r="C58" s="19" t="s">
        <v>193</v>
      </c>
      <c r="D58" s="15" t="s">
        <v>17</v>
      </c>
      <c r="E58" s="11">
        <v>1</v>
      </c>
      <c r="F58" s="22"/>
      <c r="G58" s="20">
        <f t="shared" si="3"/>
        <v>0</v>
      </c>
      <c r="I58"/>
      <c r="J58" s="50"/>
      <c r="K58" s="50"/>
      <c r="L58" s="50"/>
    </row>
    <row r="59" spans="1:12" s="18" customFormat="1" ht="46.5" thickTop="1" thickBot="1">
      <c r="A59" s="13"/>
      <c r="B59" s="95"/>
      <c r="C59" s="96" t="s">
        <v>99</v>
      </c>
      <c r="D59" s="90"/>
      <c r="E59" s="73"/>
      <c r="F59" s="74"/>
      <c r="G59" s="75"/>
      <c r="I59" s="51"/>
      <c r="J59" s="50"/>
      <c r="K59" s="50"/>
      <c r="L59" s="50"/>
    </row>
    <row r="60" spans="1:12" s="18" customFormat="1" ht="20.25" thickTop="1" thickBot="1">
      <c r="A60" s="13"/>
      <c r="B60" s="49" t="s">
        <v>211</v>
      </c>
      <c r="C60" s="30" t="s">
        <v>96</v>
      </c>
      <c r="D60" s="15" t="s">
        <v>30</v>
      </c>
      <c r="E60" s="11">
        <v>1</v>
      </c>
      <c r="F60" s="22"/>
      <c r="G60" s="20"/>
      <c r="I60" s="51"/>
      <c r="J60" s="50"/>
      <c r="K60" s="50"/>
      <c r="L60" s="50"/>
    </row>
    <row r="61" spans="1:12" s="18" customFormat="1" ht="16.5" thickTop="1" thickBot="1">
      <c r="A61" s="13"/>
      <c r="B61" s="49" t="s">
        <v>212</v>
      </c>
      <c r="C61" s="30" t="s">
        <v>97</v>
      </c>
      <c r="D61" s="15" t="s">
        <v>30</v>
      </c>
      <c r="E61" s="11">
        <v>1</v>
      </c>
      <c r="F61" s="22"/>
      <c r="G61" s="20"/>
      <c r="I61" s="51"/>
      <c r="J61" s="50"/>
      <c r="K61" s="50"/>
      <c r="L61" s="50"/>
    </row>
    <row r="62" spans="1:12" s="18" customFormat="1" ht="16.5" thickTop="1" thickBot="1">
      <c r="A62" s="13"/>
      <c r="B62" s="49" t="s">
        <v>213</v>
      </c>
      <c r="C62" s="30" t="s">
        <v>98</v>
      </c>
      <c r="D62" s="15" t="s">
        <v>30</v>
      </c>
      <c r="E62" s="11">
        <v>1</v>
      </c>
      <c r="F62" s="22"/>
      <c r="G62" s="20"/>
      <c r="I62" s="51"/>
      <c r="J62" s="50"/>
      <c r="K62" s="50"/>
      <c r="L62" s="50"/>
    </row>
    <row r="63" spans="1:12" s="18" customFormat="1" ht="16.5" thickTop="1" thickBot="1">
      <c r="A63" s="13"/>
      <c r="B63" s="49"/>
      <c r="C63" s="47" t="s">
        <v>23</v>
      </c>
      <c r="D63" s="15"/>
      <c r="E63" s="11"/>
      <c r="F63" s="22"/>
      <c r="G63" s="20">
        <f>G31+G46</f>
        <v>0</v>
      </c>
      <c r="I63" s="51"/>
      <c r="J63" s="50"/>
      <c r="K63" s="50"/>
      <c r="L63" s="50"/>
    </row>
    <row r="64" spans="1:12" s="18" customFormat="1" ht="16.5" thickTop="1" thickBot="1">
      <c r="A64" s="13"/>
      <c r="B64" s="49"/>
      <c r="C64" s="47" t="s">
        <v>24</v>
      </c>
      <c r="D64" s="15"/>
      <c r="E64" s="11"/>
      <c r="F64" s="22"/>
      <c r="G64" s="20">
        <f>G63</f>
        <v>0</v>
      </c>
      <c r="I64" s="51"/>
      <c r="J64" s="50"/>
      <c r="K64" s="50"/>
      <c r="L64" s="50"/>
    </row>
    <row r="65" spans="1:12" s="18" customFormat="1" ht="16.5" thickTop="1" thickBot="1">
      <c r="A65" s="13"/>
      <c r="B65" s="8" t="s">
        <v>31</v>
      </c>
      <c r="C65" s="30"/>
      <c r="D65" s="15"/>
      <c r="E65" s="11"/>
      <c r="F65" s="22"/>
      <c r="G65" s="25">
        <f>SUM(G67:G68)</f>
        <v>0</v>
      </c>
      <c r="I65" s="51"/>
      <c r="J65" s="50"/>
      <c r="K65" s="50"/>
      <c r="L65" s="50"/>
    </row>
    <row r="66" spans="1:12" s="18" customFormat="1" ht="61.5" thickTop="1" thickBot="1">
      <c r="A66" s="13"/>
      <c r="B66" s="90"/>
      <c r="C66" s="96" t="s">
        <v>144</v>
      </c>
      <c r="D66" s="90"/>
      <c r="E66" s="73"/>
      <c r="F66" s="74"/>
      <c r="G66" s="75"/>
      <c r="I66" s="51"/>
      <c r="J66" s="50"/>
      <c r="K66" s="50"/>
      <c r="L66" s="50"/>
    </row>
    <row r="67" spans="1:12" s="18" customFormat="1" ht="61.5" thickTop="1" thickBot="1">
      <c r="A67" s="13"/>
      <c r="B67" s="15">
        <v>6.1</v>
      </c>
      <c r="C67" s="30" t="s">
        <v>123</v>
      </c>
      <c r="D67" s="15" t="s">
        <v>17</v>
      </c>
      <c r="E67" s="11">
        <v>1</v>
      </c>
      <c r="F67" s="22"/>
      <c r="G67" s="20">
        <f>E67*F67</f>
        <v>0</v>
      </c>
      <c r="I67" s="51"/>
      <c r="J67" s="50"/>
      <c r="K67" s="50"/>
      <c r="L67" s="50"/>
    </row>
    <row r="68" spans="1:12" s="18" customFormat="1" ht="33.75" thickTop="1" thickBot="1">
      <c r="A68" s="13"/>
      <c r="B68" s="15">
        <v>6.2</v>
      </c>
      <c r="C68" s="32" t="s">
        <v>145</v>
      </c>
      <c r="D68" s="15" t="s">
        <v>17</v>
      </c>
      <c r="E68" s="11">
        <v>7</v>
      </c>
      <c r="F68" s="22"/>
      <c r="G68" s="20">
        <f>E68*F68</f>
        <v>0</v>
      </c>
      <c r="I68"/>
      <c r="J68" s="50"/>
      <c r="K68" s="50"/>
      <c r="L68" s="50"/>
    </row>
    <row r="69" spans="1:12" s="18" customFormat="1" ht="16.5" thickTop="1" thickBot="1">
      <c r="A69" s="13"/>
      <c r="B69" s="15">
        <v>6.3</v>
      </c>
      <c r="C69" s="32" t="s">
        <v>141</v>
      </c>
      <c r="D69" s="15" t="s">
        <v>17</v>
      </c>
      <c r="E69" s="11">
        <v>1</v>
      </c>
      <c r="F69" s="22"/>
      <c r="G69" s="20"/>
      <c r="I69"/>
      <c r="J69" s="50"/>
      <c r="K69" s="50"/>
      <c r="L69" s="50"/>
    </row>
    <row r="70" spans="1:12" ht="16.5" thickTop="1" thickBot="1">
      <c r="B70" s="33"/>
      <c r="C70" s="33" t="s">
        <v>246</v>
      </c>
      <c r="D70" s="33"/>
      <c r="E70" s="62"/>
      <c r="F70" s="62"/>
      <c r="G70" s="34">
        <f>G$9+G$14+G$22+G$31+G$46+G$65</f>
        <v>0</v>
      </c>
    </row>
    <row r="71" spans="1:12" ht="16.5" thickTop="1" thickBot="1">
      <c r="B71" s="33"/>
      <c r="C71" s="33" t="s">
        <v>247</v>
      </c>
      <c r="D71" s="33"/>
      <c r="E71" s="33"/>
      <c r="F71" s="33"/>
      <c r="G71" s="36">
        <f>G70*0.1</f>
        <v>0</v>
      </c>
    </row>
    <row r="72" spans="1:12" ht="16.5" thickTop="1" thickBot="1">
      <c r="B72" s="33"/>
      <c r="C72" s="33" t="s">
        <v>248</v>
      </c>
      <c r="D72" s="33"/>
      <c r="E72" s="33"/>
      <c r="F72" s="33"/>
      <c r="G72" s="36">
        <f>G71*0.16</f>
        <v>0</v>
      </c>
    </row>
    <row r="73" spans="1:12" ht="16.5" thickTop="1" thickBot="1">
      <c r="B73" s="33"/>
      <c r="C73" s="33" t="s">
        <v>249</v>
      </c>
      <c r="D73" s="33"/>
      <c r="E73" s="33"/>
      <c r="F73" s="33"/>
      <c r="G73" s="34">
        <f>G72+G71+G70</f>
        <v>0</v>
      </c>
    </row>
    <row r="74" spans="1:12" s="18" customFormat="1" ht="16.5" thickTop="1" thickBot="1">
      <c r="A74" s="13"/>
      <c r="B74" s="8" t="s">
        <v>255</v>
      </c>
      <c r="C74" s="9" t="s">
        <v>244</v>
      </c>
      <c r="D74" s="15"/>
      <c r="E74" s="11"/>
      <c r="F74" s="22"/>
      <c r="G74" s="25">
        <f>G81+SUM(G100:G103)+G105</f>
        <v>0</v>
      </c>
    </row>
    <row r="75" spans="1:12" s="18" customFormat="1" ht="31.5" customHeight="1" thickTop="1" thickBot="1">
      <c r="A75" s="13"/>
      <c r="B75" s="8"/>
      <c r="C75" s="226" t="s">
        <v>245</v>
      </c>
      <c r="D75" s="227"/>
      <c r="E75" s="227"/>
      <c r="F75" s="227"/>
      <c r="G75" s="228"/>
    </row>
    <row r="76" spans="1:12" s="18" customFormat="1" ht="16.5" thickTop="1" thickBot="1">
      <c r="A76" s="13"/>
      <c r="B76" s="15"/>
      <c r="C76" s="185" t="s">
        <v>195</v>
      </c>
      <c r="D76" s="63"/>
      <c r="E76" s="64"/>
      <c r="F76" s="64"/>
      <c r="G76" s="65"/>
    </row>
    <row r="77" spans="1:12" s="18" customFormat="1" ht="16.5" thickTop="1" thickBot="1">
      <c r="A77" s="13"/>
      <c r="B77" s="15"/>
      <c r="C77" s="185" t="s">
        <v>36</v>
      </c>
      <c r="D77" s="210"/>
      <c r="E77" s="211"/>
      <c r="F77" s="211"/>
      <c r="G77" s="212"/>
    </row>
    <row r="78" spans="1:12" s="18" customFormat="1" ht="16.5" thickTop="1" thickBot="1">
      <c r="A78" s="13"/>
      <c r="B78" s="15"/>
      <c r="C78" s="185" t="s">
        <v>43</v>
      </c>
      <c r="D78" s="52"/>
      <c r="E78" s="219" t="s">
        <v>44</v>
      </c>
      <c r="F78" s="223"/>
      <c r="G78" s="61"/>
    </row>
    <row r="79" spans="1:12" s="18" customFormat="1" ht="31.5" thickTop="1" thickBot="1">
      <c r="A79" s="13"/>
      <c r="B79" s="90"/>
      <c r="C79" s="184" t="s">
        <v>124</v>
      </c>
      <c r="D79" s="90"/>
      <c r="E79" s="80"/>
      <c r="F79" s="81"/>
      <c r="G79" s="75"/>
    </row>
    <row r="80" spans="1:12" s="18" customFormat="1" ht="16.5" thickTop="1" thickBot="1">
      <c r="A80" s="13"/>
      <c r="B80" s="15"/>
      <c r="C80" s="9" t="s">
        <v>47</v>
      </c>
      <c r="D80" s="15"/>
      <c r="E80" s="21"/>
      <c r="F80" s="22"/>
      <c r="G80" s="20"/>
    </row>
    <row r="81" spans="1:7" s="18" customFormat="1" ht="61.5" thickTop="1" thickBot="1">
      <c r="A81" s="13"/>
      <c r="B81" s="15">
        <v>7.1</v>
      </c>
      <c r="C81" s="28" t="s">
        <v>243</v>
      </c>
      <c r="D81" s="15"/>
      <c r="E81" s="11" t="s">
        <v>17</v>
      </c>
      <c r="F81" s="22">
        <v>1</v>
      </c>
      <c r="G81" s="20"/>
    </row>
    <row r="82" spans="1:7" s="18" customFormat="1" ht="16.5" thickTop="1" thickBot="1">
      <c r="A82" s="13"/>
      <c r="B82" s="15"/>
      <c r="C82" s="186" t="s">
        <v>40</v>
      </c>
      <c r="D82" s="15"/>
      <c r="E82" s="56"/>
      <c r="F82" s="57"/>
      <c r="G82" s="20"/>
    </row>
    <row r="83" spans="1:7" s="18" customFormat="1" ht="16.5" thickTop="1" thickBot="1">
      <c r="A83" s="13"/>
      <c r="B83" s="15"/>
      <c r="C83" s="187" t="s">
        <v>38</v>
      </c>
      <c r="D83" s="15" t="s">
        <v>67</v>
      </c>
      <c r="E83" s="116">
        <v>955</v>
      </c>
      <c r="F83" s="114"/>
      <c r="G83" s="20"/>
    </row>
    <row r="84" spans="1:7" s="18" customFormat="1" ht="16.5" thickTop="1" thickBot="1">
      <c r="A84" s="13"/>
      <c r="B84" s="15"/>
      <c r="C84" s="187" t="s">
        <v>69</v>
      </c>
      <c r="D84" s="15" t="s">
        <v>53</v>
      </c>
      <c r="E84" s="71">
        <v>1</v>
      </c>
      <c r="F84" s="72"/>
      <c r="G84" s="20"/>
    </row>
    <row r="85" spans="1:7" s="18" customFormat="1" ht="16.5" thickTop="1" thickBot="1">
      <c r="A85" s="13"/>
      <c r="B85" s="15"/>
      <c r="C85" s="187" t="s">
        <v>70</v>
      </c>
      <c r="D85" s="15" t="s">
        <v>8</v>
      </c>
      <c r="E85" s="219" t="s">
        <v>139</v>
      </c>
      <c r="F85" s="220"/>
      <c r="G85" s="20"/>
    </row>
    <row r="86" spans="1:7" s="18" customFormat="1" ht="16.5" thickTop="1" thickBot="1">
      <c r="A86" s="13"/>
      <c r="B86" s="15"/>
      <c r="C86" s="187" t="s">
        <v>71</v>
      </c>
      <c r="D86" s="15" t="s">
        <v>68</v>
      </c>
      <c r="E86" s="219" t="s">
        <v>93</v>
      </c>
      <c r="F86" s="220"/>
      <c r="G86" s="20"/>
    </row>
    <row r="87" spans="1:7" ht="16.5" thickTop="1" thickBot="1">
      <c r="B87" s="15"/>
      <c r="C87" s="187" t="s">
        <v>72</v>
      </c>
      <c r="D87" s="15" t="s">
        <v>8</v>
      </c>
      <c r="E87" s="221" t="s">
        <v>139</v>
      </c>
      <c r="F87" s="222"/>
      <c r="G87" s="20"/>
    </row>
    <row r="88" spans="1:7" ht="16.5" thickTop="1" thickBot="1">
      <c r="B88" s="15"/>
      <c r="C88" s="187" t="s">
        <v>73</v>
      </c>
      <c r="D88" s="15" t="s">
        <v>67</v>
      </c>
      <c r="E88" s="69">
        <v>974</v>
      </c>
      <c r="F88" s="70"/>
      <c r="G88" s="20"/>
    </row>
    <row r="89" spans="1:7" ht="16.5" thickTop="1" thickBot="1">
      <c r="B89" s="15"/>
      <c r="C89" s="186" t="s">
        <v>41</v>
      </c>
      <c r="D89" s="15"/>
      <c r="E89" s="58"/>
      <c r="F89" s="59"/>
      <c r="G89" s="20"/>
    </row>
    <row r="90" spans="1:7" ht="16.5" thickTop="1" thickBot="1">
      <c r="A90" s="35"/>
      <c r="B90" s="15"/>
      <c r="C90" s="187" t="s">
        <v>42</v>
      </c>
      <c r="D90" s="19" t="s">
        <v>63</v>
      </c>
      <c r="E90" s="58"/>
      <c r="F90" s="59"/>
      <c r="G90" s="20"/>
    </row>
    <row r="91" spans="1:7" ht="16.5" thickTop="1" thickBot="1">
      <c r="B91" s="15"/>
      <c r="C91" s="185" t="s">
        <v>56</v>
      </c>
      <c r="D91" s="19" t="s">
        <v>53</v>
      </c>
      <c r="E91" s="58"/>
      <c r="F91" s="59"/>
      <c r="G91" s="20"/>
    </row>
    <row r="92" spans="1:7" ht="16.5" thickTop="1" thickBot="1">
      <c r="B92" s="15"/>
      <c r="C92" s="185" t="s">
        <v>57</v>
      </c>
      <c r="D92" s="19" t="s">
        <v>53</v>
      </c>
      <c r="E92" s="58"/>
      <c r="F92" s="59"/>
      <c r="G92" s="20"/>
    </row>
    <row r="93" spans="1:7" ht="16.5" thickTop="1" thickBot="1">
      <c r="B93" s="15"/>
      <c r="C93" s="185" t="s">
        <v>58</v>
      </c>
      <c r="D93" s="19" t="s">
        <v>53</v>
      </c>
      <c r="E93" s="58"/>
      <c r="F93" s="59"/>
      <c r="G93" s="20"/>
    </row>
    <row r="94" spans="1:7" ht="16.5" thickTop="1" thickBot="1">
      <c r="B94" s="15"/>
      <c r="C94" s="185" t="s">
        <v>59</v>
      </c>
      <c r="D94" s="19" t="s">
        <v>53</v>
      </c>
      <c r="E94" s="58"/>
      <c r="F94" s="59"/>
      <c r="G94" s="20"/>
    </row>
    <row r="95" spans="1:7" ht="16.5" thickTop="1" thickBot="1">
      <c r="B95" s="15"/>
      <c r="C95" s="185" t="s">
        <v>60</v>
      </c>
      <c r="D95" s="19" t="s">
        <v>54</v>
      </c>
      <c r="E95" s="58"/>
      <c r="F95" s="59"/>
      <c r="G95" s="20"/>
    </row>
    <row r="96" spans="1:7" ht="16.5" thickTop="1" thickBot="1">
      <c r="B96" s="15"/>
      <c r="C96" s="185" t="s">
        <v>61</v>
      </c>
      <c r="D96" s="19" t="s">
        <v>55</v>
      </c>
      <c r="E96" s="58"/>
      <c r="F96" s="59"/>
      <c r="G96" s="20"/>
    </row>
    <row r="97" spans="2:7" ht="16.5" thickTop="1" thickBot="1">
      <c r="B97" s="15"/>
      <c r="C97" s="185" t="s">
        <v>62</v>
      </c>
      <c r="D97" s="19" t="s">
        <v>55</v>
      </c>
      <c r="E97" s="58"/>
      <c r="F97" s="59"/>
      <c r="G97" s="20"/>
    </row>
    <row r="98" spans="2:7" ht="16.5" thickTop="1" thickBot="1">
      <c r="B98" s="15"/>
      <c r="C98" s="185" t="s">
        <v>45</v>
      </c>
      <c r="D98" s="19" t="s">
        <v>17</v>
      </c>
      <c r="E98" s="58"/>
      <c r="F98" s="59"/>
      <c r="G98" s="20"/>
    </row>
    <row r="99" spans="2:7" ht="31.5" thickTop="1" thickBot="1">
      <c r="B99" s="90">
        <v>7.2</v>
      </c>
      <c r="C99" s="197" t="s">
        <v>263</v>
      </c>
      <c r="D99" s="91"/>
      <c r="E99" s="73"/>
      <c r="F99" s="74"/>
      <c r="G99" s="75"/>
    </row>
    <row r="100" spans="2:7" ht="31.5" thickTop="1" thickBot="1">
      <c r="B100" s="15" t="s">
        <v>235</v>
      </c>
      <c r="C100" s="188" t="s">
        <v>238</v>
      </c>
      <c r="D100" s="19" t="s">
        <v>17</v>
      </c>
      <c r="E100" s="11">
        <v>1</v>
      </c>
      <c r="F100" s="22"/>
      <c r="G100" s="20">
        <f>E100*F100</f>
        <v>0</v>
      </c>
    </row>
    <row r="101" spans="2:7" ht="31.5" thickTop="1" thickBot="1">
      <c r="B101" s="15" t="s">
        <v>236</v>
      </c>
      <c r="C101" s="19" t="s">
        <v>269</v>
      </c>
      <c r="D101" s="19" t="s">
        <v>7</v>
      </c>
      <c r="E101" s="11">
        <v>1</v>
      </c>
      <c r="F101" s="22"/>
      <c r="G101" s="20">
        <f>E101*F101</f>
        <v>0</v>
      </c>
    </row>
    <row r="102" spans="2:7" ht="31.5" thickTop="1" thickBot="1">
      <c r="B102" s="15" t="s">
        <v>237</v>
      </c>
      <c r="C102" s="19" t="s">
        <v>268</v>
      </c>
      <c r="D102" s="19" t="s">
        <v>7</v>
      </c>
      <c r="E102" s="11">
        <v>1</v>
      </c>
      <c r="F102" s="22"/>
      <c r="G102" s="20">
        <f t="shared" ref="G102:G103" si="5">E102*F102</f>
        <v>0</v>
      </c>
    </row>
    <row r="103" spans="2:7" ht="16.5" thickTop="1" thickBot="1">
      <c r="B103" s="15" t="s">
        <v>271</v>
      </c>
      <c r="C103" s="19" t="s">
        <v>208</v>
      </c>
      <c r="D103" s="19" t="s">
        <v>7</v>
      </c>
      <c r="E103" s="11">
        <v>1</v>
      </c>
      <c r="F103" s="22"/>
      <c r="G103" s="20">
        <f t="shared" si="5"/>
        <v>0</v>
      </c>
    </row>
    <row r="104" spans="2:7" ht="16.5" thickTop="1" thickBot="1">
      <c r="B104" s="15"/>
      <c r="C104" s="189" t="s">
        <v>39</v>
      </c>
      <c r="D104" s="19"/>
      <c r="E104" s="21"/>
      <c r="F104" s="22"/>
      <c r="G104" s="20"/>
    </row>
    <row r="105" spans="2:7" ht="46.5" thickTop="1" thickBot="1">
      <c r="B105" s="15">
        <v>7.3</v>
      </c>
      <c r="C105" s="190" t="s">
        <v>197</v>
      </c>
      <c r="D105" s="19" t="s">
        <v>17</v>
      </c>
      <c r="E105" s="11">
        <v>1</v>
      </c>
      <c r="F105" s="22"/>
      <c r="G105" s="20">
        <f>F105</f>
        <v>0</v>
      </c>
    </row>
    <row r="106" spans="2:7" ht="16.5" thickTop="1" thickBot="1">
      <c r="B106" s="15"/>
      <c r="C106" s="191" t="s">
        <v>41</v>
      </c>
      <c r="D106" s="19"/>
      <c r="E106" s="21"/>
      <c r="F106" s="22"/>
      <c r="G106" s="20"/>
    </row>
    <row r="107" spans="2:7" ht="16.5" thickTop="1" thickBot="1">
      <c r="B107" s="15"/>
      <c r="C107" s="187" t="s">
        <v>46</v>
      </c>
      <c r="D107" s="19"/>
      <c r="E107" s="224"/>
      <c r="F107" s="225"/>
      <c r="G107" s="20"/>
    </row>
    <row r="108" spans="2:7" ht="16.5" thickTop="1" thickBot="1">
      <c r="B108" s="15"/>
      <c r="C108" s="187" t="s">
        <v>49</v>
      </c>
      <c r="D108" s="19" t="s">
        <v>52</v>
      </c>
      <c r="E108" s="217"/>
      <c r="F108" s="218"/>
      <c r="G108" s="20"/>
    </row>
    <row r="109" spans="2:7" ht="16.5" thickTop="1" thickBot="1">
      <c r="B109" s="15"/>
      <c r="C109" s="187" t="s">
        <v>51</v>
      </c>
      <c r="D109" s="19" t="s">
        <v>75</v>
      </c>
      <c r="E109" s="217"/>
      <c r="F109" s="218"/>
      <c r="G109" s="20"/>
    </row>
    <row r="110" spans="2:7" ht="16.5" thickTop="1" thickBot="1">
      <c r="B110" s="15"/>
      <c r="C110" s="187" t="s">
        <v>65</v>
      </c>
      <c r="D110" s="19" t="s">
        <v>64</v>
      </c>
      <c r="E110" s="217"/>
      <c r="F110" s="218"/>
      <c r="G110" s="20"/>
    </row>
    <row r="111" spans="2:7" ht="16.5" thickTop="1" thickBot="1">
      <c r="B111" s="15"/>
      <c r="C111" s="185" t="s">
        <v>66</v>
      </c>
      <c r="D111" s="19"/>
      <c r="E111" s="217"/>
      <c r="F111" s="218"/>
      <c r="G111" s="20"/>
    </row>
    <row r="112" spans="2:7" ht="16.5" thickTop="1" thickBot="1">
      <c r="B112" s="15">
        <v>7.4</v>
      </c>
      <c r="C112" s="188" t="s">
        <v>262</v>
      </c>
      <c r="D112" s="19"/>
      <c r="E112" s="67"/>
      <c r="F112" s="68"/>
      <c r="G112" s="60"/>
    </row>
    <row r="113" spans="1:7" ht="16.5" thickTop="1" thickBot="1">
      <c r="B113" s="15"/>
      <c r="C113" s="19"/>
      <c r="D113" s="15"/>
      <c r="E113" s="11"/>
      <c r="F113" s="22"/>
      <c r="G113" s="20">
        <f t="shared" ref="G113" si="6">E113*F113</f>
        <v>0</v>
      </c>
    </row>
    <row r="114" spans="1:7" ht="16.5" thickTop="1" thickBot="1">
      <c r="B114" s="33"/>
      <c r="C114" s="33" t="s">
        <v>250</v>
      </c>
      <c r="D114" s="33"/>
      <c r="E114" s="62"/>
      <c r="F114" s="62"/>
      <c r="G114" s="34">
        <f>G$74</f>
        <v>0</v>
      </c>
    </row>
    <row r="115" spans="1:7" ht="16.5" thickTop="1" thickBot="1">
      <c r="B115" s="33"/>
      <c r="C115" s="33" t="s">
        <v>251</v>
      </c>
      <c r="D115" s="33"/>
      <c r="E115" s="33"/>
      <c r="F115" s="33"/>
      <c r="G115" s="36">
        <f>G114*0.1</f>
        <v>0</v>
      </c>
    </row>
    <row r="116" spans="1:7" ht="16.5" thickTop="1" thickBot="1">
      <c r="B116" s="33"/>
      <c r="C116" s="33" t="s">
        <v>252</v>
      </c>
      <c r="D116" s="33"/>
      <c r="E116" s="33"/>
      <c r="F116" s="33"/>
      <c r="G116" s="36">
        <f>G115*0.16</f>
        <v>0</v>
      </c>
    </row>
    <row r="117" spans="1:7" ht="16.5" thickTop="1" thickBot="1">
      <c r="B117" s="33"/>
      <c r="C117" s="33" t="s">
        <v>253</v>
      </c>
      <c r="D117" s="33"/>
      <c r="E117" s="33"/>
      <c r="F117" s="33"/>
      <c r="G117" s="34">
        <f>G116+G115+G114</f>
        <v>0</v>
      </c>
    </row>
    <row r="118" spans="1:7" s="18" customFormat="1" ht="16.5" thickTop="1" thickBot="1">
      <c r="A118" s="13"/>
      <c r="B118" s="8" t="s">
        <v>254</v>
      </c>
      <c r="C118" s="9" t="s">
        <v>256</v>
      </c>
      <c r="D118" s="15"/>
      <c r="E118" s="11"/>
      <c r="F118" s="22"/>
      <c r="G118" s="25">
        <f>G125+G144+SUM(G153:G154)</f>
        <v>0</v>
      </c>
    </row>
    <row r="119" spans="1:7" s="18" customFormat="1" ht="31.5" customHeight="1" thickTop="1" thickBot="1">
      <c r="A119" s="13"/>
      <c r="B119" s="8"/>
      <c r="C119" s="226" t="s">
        <v>245</v>
      </c>
      <c r="D119" s="227"/>
      <c r="E119" s="227"/>
      <c r="F119" s="227"/>
      <c r="G119" s="228"/>
    </row>
    <row r="120" spans="1:7" s="18" customFormat="1" ht="16.5" thickTop="1" thickBot="1">
      <c r="A120" s="13"/>
      <c r="B120" s="15"/>
      <c r="C120" s="185" t="s">
        <v>195</v>
      </c>
      <c r="D120" s="63"/>
      <c r="E120" s="64"/>
      <c r="F120" s="64"/>
      <c r="G120" s="65"/>
    </row>
    <row r="121" spans="1:7" s="18" customFormat="1" ht="16.5" thickTop="1" thickBot="1">
      <c r="A121" s="13"/>
      <c r="B121" s="15"/>
      <c r="C121" s="185" t="s">
        <v>36</v>
      </c>
      <c r="D121" s="210"/>
      <c r="E121" s="211"/>
      <c r="F121" s="211"/>
      <c r="G121" s="212"/>
    </row>
    <row r="122" spans="1:7" s="18" customFormat="1" ht="16.5" thickTop="1" thickBot="1">
      <c r="A122" s="13"/>
      <c r="B122" s="15"/>
      <c r="C122" s="185" t="s">
        <v>43</v>
      </c>
      <c r="D122" s="52"/>
      <c r="E122" s="219" t="s">
        <v>44</v>
      </c>
      <c r="F122" s="223"/>
      <c r="G122" s="61"/>
    </row>
    <row r="123" spans="1:7" s="18" customFormat="1" ht="31.5" thickTop="1" thickBot="1">
      <c r="A123" s="13"/>
      <c r="B123" s="90"/>
      <c r="C123" s="184" t="s">
        <v>124</v>
      </c>
      <c r="D123" s="90"/>
      <c r="E123" s="80"/>
      <c r="F123" s="81"/>
      <c r="G123" s="75"/>
    </row>
    <row r="124" spans="1:7" s="18" customFormat="1" ht="16.5" thickTop="1" thickBot="1">
      <c r="A124" s="13"/>
      <c r="B124" s="15"/>
      <c r="C124" s="9" t="s">
        <v>47</v>
      </c>
      <c r="D124" s="15"/>
      <c r="E124" s="21"/>
      <c r="F124" s="22"/>
      <c r="G124" s="20"/>
    </row>
    <row r="125" spans="1:7" s="18" customFormat="1" ht="61.5" thickTop="1" thickBot="1">
      <c r="A125" s="13"/>
      <c r="B125" s="15">
        <v>7.1</v>
      </c>
      <c r="C125" s="28" t="s">
        <v>243</v>
      </c>
      <c r="D125" s="15"/>
      <c r="E125" s="11" t="s">
        <v>17</v>
      </c>
      <c r="F125" s="22">
        <v>1</v>
      </c>
      <c r="G125" s="20"/>
    </row>
    <row r="126" spans="1:7" s="18" customFormat="1" ht="16.5" thickTop="1" thickBot="1">
      <c r="A126" s="13"/>
      <c r="B126" s="15"/>
      <c r="C126" s="186" t="s">
        <v>40</v>
      </c>
      <c r="D126" s="15"/>
      <c r="E126" s="56"/>
      <c r="F126" s="57"/>
      <c r="G126" s="20"/>
    </row>
    <row r="127" spans="1:7" s="18" customFormat="1" ht="16.5" thickTop="1" thickBot="1">
      <c r="A127" s="13"/>
      <c r="B127" s="15"/>
      <c r="C127" s="187" t="s">
        <v>38</v>
      </c>
      <c r="D127" s="15" t="s">
        <v>67</v>
      </c>
      <c r="E127" s="116">
        <v>955</v>
      </c>
      <c r="F127" s="114"/>
      <c r="G127" s="20"/>
    </row>
    <row r="128" spans="1:7" s="18" customFormat="1" ht="16.5" thickTop="1" thickBot="1">
      <c r="A128" s="13"/>
      <c r="B128" s="15"/>
      <c r="C128" s="187" t="s">
        <v>69</v>
      </c>
      <c r="D128" s="15" t="s">
        <v>53</v>
      </c>
      <c r="E128" s="71">
        <v>1</v>
      </c>
      <c r="F128" s="72"/>
      <c r="G128" s="20"/>
    </row>
    <row r="129" spans="1:7" s="18" customFormat="1" ht="16.5" thickTop="1" thickBot="1">
      <c r="A129" s="13"/>
      <c r="B129" s="15"/>
      <c r="C129" s="187" t="s">
        <v>70</v>
      </c>
      <c r="D129" s="15" t="s">
        <v>8</v>
      </c>
      <c r="E129" s="219" t="s">
        <v>139</v>
      </c>
      <c r="F129" s="220"/>
      <c r="G129" s="20"/>
    </row>
    <row r="130" spans="1:7" s="18" customFormat="1" ht="16.5" thickTop="1" thickBot="1">
      <c r="A130" s="13"/>
      <c r="B130" s="15"/>
      <c r="C130" s="187" t="s">
        <v>71</v>
      </c>
      <c r="D130" s="15" t="s">
        <v>68</v>
      </c>
      <c r="E130" s="219" t="s">
        <v>93</v>
      </c>
      <c r="F130" s="220"/>
      <c r="G130" s="20"/>
    </row>
    <row r="131" spans="1:7" ht="16.5" thickTop="1" thickBot="1">
      <c r="B131" s="15"/>
      <c r="C131" s="187" t="s">
        <v>72</v>
      </c>
      <c r="D131" s="15" t="s">
        <v>8</v>
      </c>
      <c r="E131" s="221" t="s">
        <v>139</v>
      </c>
      <c r="F131" s="222"/>
      <c r="G131" s="20"/>
    </row>
    <row r="132" spans="1:7" ht="16.5" thickTop="1" thickBot="1">
      <c r="B132" s="15"/>
      <c r="C132" s="187" t="s">
        <v>73</v>
      </c>
      <c r="D132" s="15" t="s">
        <v>67</v>
      </c>
      <c r="E132" s="195">
        <v>974</v>
      </c>
      <c r="F132" s="196"/>
      <c r="G132" s="20"/>
    </row>
    <row r="133" spans="1:7" ht="16.5" thickTop="1" thickBot="1">
      <c r="B133" s="15"/>
      <c r="C133" s="186" t="s">
        <v>41</v>
      </c>
      <c r="D133" s="15"/>
      <c r="E133" s="58"/>
      <c r="F133" s="59"/>
      <c r="G133" s="20"/>
    </row>
    <row r="134" spans="1:7" ht="16.5" thickTop="1" thickBot="1">
      <c r="A134" s="35"/>
      <c r="B134" s="15"/>
      <c r="C134" s="187" t="s">
        <v>42</v>
      </c>
      <c r="D134" s="19" t="s">
        <v>63</v>
      </c>
      <c r="E134" s="58"/>
      <c r="F134" s="59"/>
      <c r="G134" s="20"/>
    </row>
    <row r="135" spans="1:7" ht="16.5" thickTop="1" thickBot="1">
      <c r="B135" s="15"/>
      <c r="C135" s="185" t="s">
        <v>56</v>
      </c>
      <c r="D135" s="19" t="s">
        <v>53</v>
      </c>
      <c r="E135" s="58"/>
      <c r="F135" s="59"/>
      <c r="G135" s="20"/>
    </row>
    <row r="136" spans="1:7" ht="16.5" thickTop="1" thickBot="1">
      <c r="B136" s="15"/>
      <c r="C136" s="185" t="s">
        <v>57</v>
      </c>
      <c r="D136" s="19" t="s">
        <v>53</v>
      </c>
      <c r="E136" s="58"/>
      <c r="F136" s="59"/>
      <c r="G136" s="20"/>
    </row>
    <row r="137" spans="1:7" ht="16.5" thickTop="1" thickBot="1">
      <c r="B137" s="15"/>
      <c r="C137" s="185" t="s">
        <v>58</v>
      </c>
      <c r="D137" s="19" t="s">
        <v>53</v>
      </c>
      <c r="E137" s="58"/>
      <c r="F137" s="59"/>
      <c r="G137" s="20"/>
    </row>
    <row r="138" spans="1:7" ht="16.5" thickTop="1" thickBot="1">
      <c r="B138" s="15"/>
      <c r="C138" s="185" t="s">
        <v>59</v>
      </c>
      <c r="D138" s="19" t="s">
        <v>53</v>
      </c>
      <c r="E138" s="58"/>
      <c r="F138" s="59"/>
      <c r="G138" s="20"/>
    </row>
    <row r="139" spans="1:7" ht="16.5" thickTop="1" thickBot="1">
      <c r="B139" s="15"/>
      <c r="C139" s="185" t="s">
        <v>60</v>
      </c>
      <c r="D139" s="19" t="s">
        <v>54</v>
      </c>
      <c r="E139" s="58"/>
      <c r="F139" s="59"/>
      <c r="G139" s="20"/>
    </row>
    <row r="140" spans="1:7" ht="16.5" thickTop="1" thickBot="1">
      <c r="B140" s="15"/>
      <c r="C140" s="185" t="s">
        <v>61</v>
      </c>
      <c r="D140" s="19" t="s">
        <v>55</v>
      </c>
      <c r="E140" s="58"/>
      <c r="F140" s="59"/>
      <c r="G140" s="20"/>
    </row>
    <row r="141" spans="1:7" ht="16.5" thickTop="1" thickBot="1">
      <c r="B141" s="15"/>
      <c r="C141" s="185" t="s">
        <v>257</v>
      </c>
      <c r="D141" s="19" t="s">
        <v>55</v>
      </c>
      <c r="E141" s="58"/>
      <c r="F141" s="59"/>
      <c r="G141" s="20"/>
    </row>
    <row r="142" spans="1:7" ht="16.5" thickTop="1" thickBot="1">
      <c r="B142" s="90">
        <v>7.2</v>
      </c>
      <c r="C142" s="197" t="s">
        <v>264</v>
      </c>
      <c r="D142" s="91"/>
      <c r="E142" s="73"/>
      <c r="F142" s="74"/>
      <c r="G142" s="75"/>
    </row>
    <row r="143" spans="1:7" ht="16.5" thickTop="1" thickBot="1">
      <c r="B143" s="15"/>
      <c r="C143" s="189" t="s">
        <v>39</v>
      </c>
      <c r="D143" s="19"/>
      <c r="E143" s="21"/>
      <c r="F143" s="22"/>
      <c r="G143" s="20"/>
    </row>
    <row r="144" spans="1:7" ht="46.5" thickTop="1" thickBot="1">
      <c r="B144" s="15">
        <v>7.3</v>
      </c>
      <c r="C144" s="190" t="s">
        <v>197</v>
      </c>
      <c r="D144" s="19" t="s">
        <v>17</v>
      </c>
      <c r="E144" s="11">
        <v>1</v>
      </c>
      <c r="F144" s="22"/>
      <c r="G144" s="20">
        <f>F144</f>
        <v>0</v>
      </c>
    </row>
    <row r="145" spans="2:7" ht="16.5" thickTop="1" thickBot="1">
      <c r="B145" s="15"/>
      <c r="C145" s="191" t="s">
        <v>41</v>
      </c>
      <c r="D145" s="19"/>
      <c r="E145" s="21"/>
      <c r="F145" s="22"/>
      <c r="G145" s="20"/>
    </row>
    <row r="146" spans="2:7" ht="16.5" thickTop="1" thickBot="1">
      <c r="B146" s="15"/>
      <c r="C146" s="187" t="s">
        <v>46</v>
      </c>
      <c r="D146" s="19"/>
      <c r="E146" s="224"/>
      <c r="F146" s="225"/>
      <c r="G146" s="20"/>
    </row>
    <row r="147" spans="2:7" ht="16.5" thickTop="1" thickBot="1">
      <c r="B147" s="15"/>
      <c r="C147" s="187" t="s">
        <v>49</v>
      </c>
      <c r="D147" s="19" t="s">
        <v>52</v>
      </c>
      <c r="E147" s="217"/>
      <c r="F147" s="218"/>
      <c r="G147" s="20"/>
    </row>
    <row r="148" spans="2:7" ht="16.5" thickTop="1" thickBot="1">
      <c r="B148" s="15"/>
      <c r="C148" s="187" t="s">
        <v>51</v>
      </c>
      <c r="D148" s="19" t="s">
        <v>75</v>
      </c>
      <c r="E148" s="217"/>
      <c r="F148" s="218"/>
      <c r="G148" s="20"/>
    </row>
    <row r="149" spans="2:7" ht="16.5" thickTop="1" thickBot="1">
      <c r="B149" s="15"/>
      <c r="C149" s="187" t="s">
        <v>65</v>
      </c>
      <c r="D149" s="19" t="s">
        <v>64</v>
      </c>
      <c r="E149" s="217"/>
      <c r="F149" s="218"/>
      <c r="G149" s="20"/>
    </row>
    <row r="150" spans="2:7" ht="16.5" thickTop="1" thickBot="1">
      <c r="B150" s="15"/>
      <c r="C150" s="185" t="s">
        <v>66</v>
      </c>
      <c r="D150" s="19"/>
      <c r="E150" s="217"/>
      <c r="F150" s="218"/>
      <c r="G150" s="20"/>
    </row>
    <row r="151" spans="2:7" ht="16.5" thickTop="1" thickBot="1">
      <c r="B151" s="15"/>
      <c r="C151" s="191" t="s">
        <v>76</v>
      </c>
      <c r="D151" s="19"/>
      <c r="E151" s="67"/>
      <c r="F151" s="68"/>
      <c r="G151" s="60"/>
    </row>
    <row r="152" spans="2:7" ht="31.5" thickTop="1" thickBot="1">
      <c r="B152" s="90">
        <v>7.4</v>
      </c>
      <c r="C152" s="197" t="s">
        <v>239</v>
      </c>
      <c r="D152" s="91"/>
      <c r="E152" s="198">
        <v>0</v>
      </c>
      <c r="F152" s="74"/>
      <c r="G152" s="75"/>
    </row>
    <row r="153" spans="2:7" ht="31.5" thickTop="1" thickBot="1">
      <c r="B153" s="15" t="s">
        <v>78</v>
      </c>
      <c r="C153" s="188" t="s">
        <v>240</v>
      </c>
      <c r="D153" s="19" t="s">
        <v>17</v>
      </c>
      <c r="E153" s="11">
        <v>1</v>
      </c>
      <c r="F153" s="22"/>
      <c r="G153" s="20">
        <f>E153*F153</f>
        <v>0</v>
      </c>
    </row>
    <row r="154" spans="2:7" ht="46.5" thickTop="1" thickBot="1">
      <c r="B154" s="15" t="s">
        <v>79</v>
      </c>
      <c r="C154" s="188" t="s">
        <v>241</v>
      </c>
      <c r="D154" s="19" t="s">
        <v>8</v>
      </c>
      <c r="E154" s="11">
        <v>162</v>
      </c>
      <c r="F154" s="22"/>
      <c r="G154" s="20">
        <f>E154*F154</f>
        <v>0</v>
      </c>
    </row>
    <row r="155" spans="2:7" ht="16.5" thickTop="1" thickBot="1">
      <c r="B155" s="33"/>
      <c r="C155" s="33" t="s">
        <v>258</v>
      </c>
      <c r="D155" s="33"/>
      <c r="E155" s="62"/>
      <c r="F155" s="62"/>
      <c r="G155" s="34">
        <f>G$118</f>
        <v>0</v>
      </c>
    </row>
    <row r="156" spans="2:7" ht="16.5" thickTop="1" thickBot="1">
      <c r="B156" s="33"/>
      <c r="C156" s="33" t="s">
        <v>259</v>
      </c>
      <c r="D156" s="33"/>
      <c r="E156" s="33"/>
      <c r="F156" s="33"/>
      <c r="G156" s="36">
        <f>G155*0.1</f>
        <v>0</v>
      </c>
    </row>
    <row r="157" spans="2:7" ht="16.5" thickTop="1" thickBot="1">
      <c r="B157" s="33"/>
      <c r="C157" s="33" t="s">
        <v>260</v>
      </c>
      <c r="D157" s="33"/>
      <c r="E157" s="33"/>
      <c r="F157" s="33"/>
      <c r="G157" s="36">
        <f>G156*0.16</f>
        <v>0</v>
      </c>
    </row>
    <row r="158" spans="2:7" ht="16.5" thickTop="1" thickBot="1">
      <c r="B158" s="33"/>
      <c r="C158" s="33" t="s">
        <v>261</v>
      </c>
      <c r="D158" s="33"/>
      <c r="E158" s="33"/>
      <c r="F158" s="33"/>
      <c r="G158" s="34">
        <f>G157+G156+G155</f>
        <v>0</v>
      </c>
    </row>
    <row r="159" spans="2:7" ht="15.75" thickTop="1"/>
  </sheetData>
  <mergeCells count="28">
    <mergeCell ref="E150:F150"/>
    <mergeCell ref="E131:F131"/>
    <mergeCell ref="E146:F146"/>
    <mergeCell ref="E147:F147"/>
    <mergeCell ref="E148:F148"/>
    <mergeCell ref="E149:F149"/>
    <mergeCell ref="C119:G119"/>
    <mergeCell ref="D121:G121"/>
    <mergeCell ref="E122:F122"/>
    <mergeCell ref="E129:F129"/>
    <mergeCell ref="E130:F130"/>
    <mergeCell ref="C75:G75"/>
    <mergeCell ref="D77:G77"/>
    <mergeCell ref="E108:F108"/>
    <mergeCell ref="E109:F109"/>
    <mergeCell ref="E110:F110"/>
    <mergeCell ref="E111:F111"/>
    <mergeCell ref="E85:F85"/>
    <mergeCell ref="E86:F86"/>
    <mergeCell ref="E87:F87"/>
    <mergeCell ref="E78:F78"/>
    <mergeCell ref="E107:F107"/>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9" max="16383" man="1"/>
    <brk id="73" max="16383" man="1"/>
    <brk id="11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pageSetUpPr fitToPage="1"/>
  </sheetPr>
  <dimension ref="A2:L159"/>
  <sheetViews>
    <sheetView view="pageBreakPreview" zoomScaleNormal="100" zoomScaleSheetLayoutView="100" workbookViewId="0">
      <selection activeCell="C42" sqref="C42"/>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168</v>
      </c>
      <c r="C5" s="213"/>
      <c r="D5" s="213"/>
      <c r="E5" s="213"/>
      <c r="F5" s="213"/>
      <c r="G5" s="213"/>
    </row>
    <row r="6" spans="1:7" ht="16.5" thickTop="1" thickBot="1">
      <c r="B6" s="5" t="s">
        <v>177</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102">
        <v>4</v>
      </c>
      <c r="F15" s="16"/>
      <c r="G15" s="20">
        <f t="shared" ref="G15:G21" si="0">E15*F15</f>
        <v>0</v>
      </c>
    </row>
    <row r="16" spans="1:7" s="18" customFormat="1" ht="31.5" thickTop="1" thickBot="1">
      <c r="A16" s="13"/>
      <c r="B16" s="15">
        <v>2.2000000000000002</v>
      </c>
      <c r="C16" s="19" t="s">
        <v>227</v>
      </c>
      <c r="D16" s="15" t="s">
        <v>8</v>
      </c>
      <c r="E16" s="11">
        <v>160.20000000000002</v>
      </c>
      <c r="F16" s="16"/>
      <c r="G16" s="20">
        <f t="shared" si="0"/>
        <v>0</v>
      </c>
    </row>
    <row r="17" spans="1:7" s="18" customFormat="1" ht="31.5" thickTop="1" thickBot="1">
      <c r="A17" s="13"/>
      <c r="B17" s="15">
        <v>2.2999999999999998</v>
      </c>
      <c r="C17" s="19" t="s">
        <v>226</v>
      </c>
      <c r="D17" s="15" t="s">
        <v>8</v>
      </c>
      <c r="E17" s="11">
        <v>17.8</v>
      </c>
      <c r="F17" s="16"/>
      <c r="G17" s="20">
        <f t="shared" si="0"/>
        <v>0</v>
      </c>
    </row>
    <row r="18" spans="1:7" s="18" customFormat="1" ht="31.5" thickTop="1" thickBot="1">
      <c r="A18" s="13"/>
      <c r="B18" s="15">
        <v>2.4</v>
      </c>
      <c r="C18" s="19" t="s">
        <v>117</v>
      </c>
      <c r="D18" s="15" t="s">
        <v>18</v>
      </c>
      <c r="E18" s="11">
        <v>1.6019999999999999</v>
      </c>
      <c r="F18" s="16"/>
      <c r="G18" s="20">
        <f t="shared" si="0"/>
        <v>0</v>
      </c>
    </row>
    <row r="19" spans="1:7" s="18" customFormat="1" ht="31.5" thickTop="1" thickBot="1">
      <c r="A19" s="13"/>
      <c r="B19" s="15">
        <v>2.5</v>
      </c>
      <c r="C19" s="19" t="s">
        <v>118</v>
      </c>
      <c r="D19" s="15" t="s">
        <v>18</v>
      </c>
      <c r="E19" s="11">
        <v>1.6019999999999999</v>
      </c>
      <c r="F19" s="16"/>
      <c r="G19" s="20">
        <f t="shared" si="0"/>
        <v>0</v>
      </c>
    </row>
    <row r="20" spans="1:7" s="18" customFormat="1" ht="46.5" thickTop="1" thickBot="1">
      <c r="A20" s="13"/>
      <c r="B20" s="15">
        <v>2.6</v>
      </c>
      <c r="C20" s="19" t="s">
        <v>224</v>
      </c>
      <c r="D20" s="15" t="s">
        <v>8</v>
      </c>
      <c r="E20" s="11">
        <v>160.20000000000002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SUM(G23:G28)</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8</v>
      </c>
      <c r="F24" s="22"/>
      <c r="G24" s="20">
        <f>E24*F24</f>
        <v>0</v>
      </c>
    </row>
    <row r="25" spans="1:7" s="18" customFormat="1" ht="18.75" thickTop="1" thickBot="1">
      <c r="A25" s="13"/>
      <c r="B25" s="15">
        <v>3.2</v>
      </c>
      <c r="C25" s="23" t="s">
        <v>21</v>
      </c>
      <c r="D25" s="15" t="s">
        <v>17</v>
      </c>
      <c r="E25" s="11">
        <v>1</v>
      </c>
      <c r="F25" s="22"/>
      <c r="G25" s="20"/>
    </row>
    <row r="26" spans="1:7" s="18" customFormat="1" ht="46.5" thickTop="1" thickBot="1">
      <c r="A26" s="13"/>
      <c r="B26" s="15">
        <v>3.3</v>
      </c>
      <c r="C26" s="19" t="s">
        <v>210</v>
      </c>
      <c r="D26" s="15" t="s">
        <v>30</v>
      </c>
      <c r="E26" s="11">
        <v>1</v>
      </c>
      <c r="F26" s="22"/>
      <c r="G26" s="20">
        <f>E26*F26</f>
        <v>0</v>
      </c>
    </row>
    <row r="27" spans="1:7" s="18" customFormat="1" ht="121.5" thickTop="1" thickBot="1">
      <c r="A27" s="13"/>
      <c r="B27" s="15">
        <v>3.4</v>
      </c>
      <c r="C27" s="19" t="s">
        <v>230</v>
      </c>
      <c r="D27" s="15" t="s">
        <v>30</v>
      </c>
      <c r="E27" s="11">
        <v>1</v>
      </c>
      <c r="F27" s="22"/>
      <c r="G27" s="20">
        <f>E27*F27</f>
        <v>0</v>
      </c>
    </row>
    <row r="28" spans="1:7" s="18" customFormat="1" ht="16.5" thickTop="1" thickBot="1">
      <c r="A28" s="13"/>
      <c r="B28" s="15"/>
      <c r="C28" s="19"/>
      <c r="D28" s="15"/>
      <c r="E28" s="11"/>
      <c r="F28" s="22"/>
      <c r="G28" s="20"/>
    </row>
    <row r="29" spans="1:7" s="18" customFormat="1" ht="16.5" thickTop="1" thickBot="1">
      <c r="A29" s="13"/>
      <c r="B29" s="15"/>
      <c r="C29" s="47" t="s">
        <v>23</v>
      </c>
      <c r="D29" s="15"/>
      <c r="E29" s="24"/>
      <c r="F29" s="22"/>
      <c r="G29" s="48">
        <f>G9+G14+G22</f>
        <v>0</v>
      </c>
    </row>
    <row r="30" spans="1:7" s="18" customFormat="1" ht="16.5" thickTop="1" thickBot="1">
      <c r="A30" s="13"/>
      <c r="B30" s="15"/>
      <c r="C30" s="47" t="s">
        <v>24</v>
      </c>
      <c r="D30" s="15"/>
      <c r="E30" s="24"/>
      <c r="F30" s="22"/>
      <c r="G30" s="48">
        <f>G29</f>
        <v>0</v>
      </c>
    </row>
    <row r="31" spans="1:7" s="18" customFormat="1" ht="16.5" thickTop="1" thickBot="1">
      <c r="A31" s="13"/>
      <c r="B31" s="8" t="s">
        <v>90</v>
      </c>
      <c r="C31" s="9"/>
      <c r="D31" s="15"/>
      <c r="E31" s="24"/>
      <c r="F31" s="22"/>
      <c r="G31" s="25">
        <f>SUM(G37:G45)</f>
        <v>0</v>
      </c>
    </row>
    <row r="32" spans="1:7" s="18" customFormat="1" ht="16.5" thickTop="1" thickBot="1">
      <c r="A32" s="13"/>
      <c r="B32" s="92"/>
      <c r="C32" s="91" t="s">
        <v>34</v>
      </c>
      <c r="D32" s="90"/>
      <c r="E32" s="77"/>
      <c r="F32" s="74"/>
      <c r="G32" s="76"/>
    </row>
    <row r="33" spans="1:7" s="18" customFormat="1" ht="16.5" thickTop="1" thickBot="1">
      <c r="A33" s="13"/>
      <c r="B33" s="8"/>
      <c r="C33" s="55" t="s">
        <v>35</v>
      </c>
      <c r="D33" s="214"/>
      <c r="E33" s="215"/>
      <c r="F33" s="215"/>
      <c r="G33" s="216"/>
    </row>
    <row r="34" spans="1:7" s="18" customFormat="1" ht="16.5" thickTop="1" thickBot="1">
      <c r="A34" s="13"/>
      <c r="B34" s="8"/>
      <c r="C34" s="55" t="s">
        <v>32</v>
      </c>
      <c r="D34" s="210"/>
      <c r="E34" s="211"/>
      <c r="F34" s="211"/>
      <c r="G34" s="212"/>
    </row>
    <row r="35" spans="1:7" s="18" customFormat="1" ht="16.5" thickTop="1" thickBot="1">
      <c r="A35" s="13"/>
      <c r="B35" s="8"/>
      <c r="C35" s="55" t="s">
        <v>33</v>
      </c>
      <c r="D35" s="210"/>
      <c r="E35" s="211"/>
      <c r="F35" s="211"/>
      <c r="G35" s="212"/>
    </row>
    <row r="36" spans="1:7" s="18" customFormat="1" ht="31.5" thickTop="1" thickBot="1">
      <c r="A36" s="13"/>
      <c r="B36" s="92"/>
      <c r="C36" s="91" t="s">
        <v>103</v>
      </c>
      <c r="D36" s="93"/>
      <c r="E36" s="98"/>
      <c r="F36" s="81"/>
      <c r="G36" s="97"/>
    </row>
    <row r="37" spans="1:7" s="18" customFormat="1" ht="31.5" thickTop="1" thickBot="1">
      <c r="A37" s="13"/>
      <c r="B37" s="26">
        <v>4.0999999999999996</v>
      </c>
      <c r="C37" s="19" t="s">
        <v>37</v>
      </c>
      <c r="D37" s="15" t="s">
        <v>7</v>
      </c>
      <c r="E37" s="24">
        <v>1</v>
      </c>
      <c r="F37" s="22"/>
      <c r="G37" s="27">
        <f>F37*E37</f>
        <v>0</v>
      </c>
    </row>
    <row r="38" spans="1:7" s="18" customFormat="1" ht="31.5" thickTop="1" thickBot="1">
      <c r="A38" s="13"/>
      <c r="B38" s="26">
        <v>4.2</v>
      </c>
      <c r="C38" s="19" t="s">
        <v>115</v>
      </c>
      <c r="D38" s="15" t="s">
        <v>17</v>
      </c>
      <c r="E38" s="24">
        <v>6</v>
      </c>
      <c r="F38" s="22"/>
      <c r="G38" s="27">
        <f>F38*E38</f>
        <v>0</v>
      </c>
    </row>
    <row r="39" spans="1:7" s="18" customFormat="1" ht="61.5" thickTop="1" thickBot="1">
      <c r="A39" s="13"/>
      <c r="B39" s="94"/>
      <c r="C39" s="91" t="s">
        <v>287</v>
      </c>
      <c r="D39" s="90"/>
      <c r="E39" s="77"/>
      <c r="F39" s="74"/>
      <c r="G39" s="78"/>
    </row>
    <row r="40" spans="1:7" s="18" customFormat="1" ht="16.5" thickTop="1" thickBot="1">
      <c r="A40" s="13"/>
      <c r="B40" s="26">
        <v>4.3</v>
      </c>
      <c r="C40" s="19" t="s">
        <v>272</v>
      </c>
      <c r="D40" s="15" t="s">
        <v>17</v>
      </c>
      <c r="E40" s="24">
        <v>1</v>
      </c>
      <c r="F40" s="22"/>
      <c r="G40" s="27">
        <f t="shared" ref="G40:G45" si="1">F40*E40</f>
        <v>0</v>
      </c>
    </row>
    <row r="41" spans="1:7" s="18" customFormat="1" ht="16.5" thickTop="1" thickBot="1">
      <c r="A41" s="13"/>
      <c r="B41" s="26">
        <v>4.4000000000000004</v>
      </c>
      <c r="C41" s="19" t="s">
        <v>81</v>
      </c>
      <c r="D41" s="15" t="s">
        <v>7</v>
      </c>
      <c r="E41" s="24">
        <v>1</v>
      </c>
      <c r="F41" s="22"/>
      <c r="G41" s="27">
        <f t="shared" si="1"/>
        <v>0</v>
      </c>
    </row>
    <row r="42" spans="1:7" s="18" customFormat="1" ht="16.5" thickTop="1" thickBot="1">
      <c r="A42" s="13"/>
      <c r="B42" s="26">
        <v>4.5</v>
      </c>
      <c r="C42" s="19" t="s">
        <v>22</v>
      </c>
      <c r="D42" s="15" t="s">
        <v>17</v>
      </c>
      <c r="E42" s="24">
        <v>1</v>
      </c>
      <c r="F42" s="22"/>
      <c r="G42" s="27">
        <f t="shared" si="1"/>
        <v>0</v>
      </c>
    </row>
    <row r="43" spans="1:7" s="18" customFormat="1" ht="31.5" thickTop="1" thickBot="1">
      <c r="A43" s="13"/>
      <c r="B43" s="26">
        <v>4.5999999999999996</v>
      </c>
      <c r="C43" s="19" t="s">
        <v>130</v>
      </c>
      <c r="D43" s="15" t="s">
        <v>17</v>
      </c>
      <c r="E43" s="24">
        <v>1</v>
      </c>
      <c r="F43" s="22"/>
      <c r="G43" s="27">
        <f t="shared" si="1"/>
        <v>0</v>
      </c>
    </row>
    <row r="44" spans="1:7" s="18" customFormat="1" ht="31.5" thickTop="1" thickBot="1">
      <c r="A44" s="13"/>
      <c r="B44" s="26">
        <v>4.7</v>
      </c>
      <c r="C44" s="19" t="s">
        <v>278</v>
      </c>
      <c r="D44" s="15" t="s">
        <v>7</v>
      </c>
      <c r="E44" s="24">
        <v>1</v>
      </c>
      <c r="F44" s="22"/>
      <c r="G44" s="27">
        <f t="shared" si="1"/>
        <v>0</v>
      </c>
    </row>
    <row r="45" spans="1:7" s="18" customFormat="1" ht="16.5" thickTop="1" thickBot="1">
      <c r="A45" s="13"/>
      <c r="B45" s="26">
        <v>4.8</v>
      </c>
      <c r="C45" s="19" t="s">
        <v>91</v>
      </c>
      <c r="D45" s="15" t="s">
        <v>17</v>
      </c>
      <c r="E45" s="24">
        <v>3</v>
      </c>
      <c r="F45" s="22"/>
      <c r="G45" s="27">
        <f t="shared" si="1"/>
        <v>0</v>
      </c>
    </row>
    <row r="46" spans="1:7" s="18" customFormat="1" ht="16.5" thickTop="1" thickBot="1">
      <c r="A46" s="13"/>
      <c r="B46" s="8" t="s">
        <v>29</v>
      </c>
      <c r="C46" s="9"/>
      <c r="D46" s="15"/>
      <c r="E46" s="24"/>
      <c r="F46" s="22"/>
      <c r="G46" s="25">
        <f>SUM(G48:G58)</f>
        <v>0</v>
      </c>
    </row>
    <row r="47" spans="1:7" s="18" customFormat="1" ht="46.5" thickTop="1" thickBot="1">
      <c r="A47" s="13"/>
      <c r="B47" s="88"/>
      <c r="C47" s="89" t="s">
        <v>92</v>
      </c>
      <c r="D47" s="88"/>
      <c r="E47" s="79"/>
      <c r="F47" s="74"/>
      <c r="G47" s="75"/>
    </row>
    <row r="48" spans="1:7" s="18" customFormat="1" ht="16.5" thickTop="1" thickBot="1">
      <c r="A48" s="13"/>
      <c r="B48" s="15">
        <v>5.0999999999999996</v>
      </c>
      <c r="C48" s="28" t="s">
        <v>86</v>
      </c>
      <c r="D48" s="15" t="s">
        <v>8</v>
      </c>
      <c r="E48" s="16">
        <v>11</v>
      </c>
      <c r="F48" s="22"/>
      <c r="G48" s="20">
        <f>E48*F48</f>
        <v>0</v>
      </c>
    </row>
    <row r="49" spans="1:12" s="18" customFormat="1" ht="16.5" thickTop="1" thickBot="1">
      <c r="A49" s="13"/>
      <c r="B49" s="15">
        <v>5.2</v>
      </c>
      <c r="C49" s="87" t="s">
        <v>101</v>
      </c>
      <c r="D49" s="15" t="s">
        <v>17</v>
      </c>
      <c r="E49" s="16">
        <v>1</v>
      </c>
      <c r="F49" s="22"/>
      <c r="G49" s="20">
        <f>E49*F49</f>
        <v>0</v>
      </c>
    </row>
    <row r="50" spans="1:12" s="18" customFormat="1" ht="16.5" thickTop="1" thickBot="1">
      <c r="A50" s="13"/>
      <c r="B50" s="15">
        <v>5.3</v>
      </c>
      <c r="C50" s="28" t="s">
        <v>84</v>
      </c>
      <c r="D50" s="15" t="s">
        <v>17</v>
      </c>
      <c r="E50" s="16">
        <v>2</v>
      </c>
      <c r="F50" s="22"/>
      <c r="G50" s="20">
        <f t="shared" ref="G50:G58" si="2">E50*F50</f>
        <v>0</v>
      </c>
    </row>
    <row r="51" spans="1:12" s="18" customFormat="1" ht="16.5" thickTop="1" thickBot="1">
      <c r="A51" s="13"/>
      <c r="B51" s="15">
        <v>5.4</v>
      </c>
      <c r="C51" s="28" t="s">
        <v>28</v>
      </c>
      <c r="D51" s="15" t="s">
        <v>17</v>
      </c>
      <c r="E51" s="16">
        <v>2</v>
      </c>
      <c r="F51" s="22"/>
      <c r="G51" s="20">
        <f t="shared" si="2"/>
        <v>0</v>
      </c>
    </row>
    <row r="52" spans="1:12" s="18" customFormat="1" ht="16.5" thickTop="1" thickBot="1">
      <c r="A52" s="13"/>
      <c r="B52" s="15">
        <v>5.5</v>
      </c>
      <c r="C52" s="28" t="s">
        <v>88</v>
      </c>
      <c r="D52" s="15" t="s">
        <v>8</v>
      </c>
      <c r="E52" s="11">
        <v>159</v>
      </c>
      <c r="F52" s="22"/>
      <c r="G52" s="20">
        <f t="shared" si="2"/>
        <v>0</v>
      </c>
    </row>
    <row r="53" spans="1:12" s="31" customFormat="1" ht="18.75" thickTop="1" thickBot="1">
      <c r="A53" s="29"/>
      <c r="B53" s="15">
        <v>5.6</v>
      </c>
      <c r="C53" s="23" t="s">
        <v>26</v>
      </c>
      <c r="D53" s="15" t="s">
        <v>17</v>
      </c>
      <c r="E53" s="16">
        <v>1</v>
      </c>
      <c r="F53" s="22"/>
      <c r="G53" s="20">
        <f t="shared" si="2"/>
        <v>0</v>
      </c>
    </row>
    <row r="54" spans="1:12" s="31" customFormat="1" ht="16.5" thickTop="1" thickBot="1">
      <c r="A54" s="29"/>
      <c r="B54" s="15">
        <v>5.7</v>
      </c>
      <c r="C54" s="23" t="s">
        <v>27</v>
      </c>
      <c r="D54" s="15" t="s">
        <v>17</v>
      </c>
      <c r="E54" s="11">
        <v>2</v>
      </c>
      <c r="F54" s="22"/>
      <c r="G54" s="20">
        <f t="shared" si="2"/>
        <v>0</v>
      </c>
    </row>
    <row r="55" spans="1:12" s="31" customFormat="1" ht="16.5" thickTop="1" thickBot="1">
      <c r="A55" s="29"/>
      <c r="B55" s="15">
        <v>5.8</v>
      </c>
      <c r="C55" s="32" t="s">
        <v>121</v>
      </c>
      <c r="D55" s="15" t="s">
        <v>17</v>
      </c>
      <c r="E55" s="11">
        <v>3</v>
      </c>
      <c r="F55" s="22"/>
      <c r="G55" s="20">
        <f t="shared" si="2"/>
        <v>0</v>
      </c>
    </row>
    <row r="56" spans="1:12" s="31" customFormat="1" ht="16.5" thickTop="1" thickBot="1">
      <c r="A56" s="29"/>
      <c r="B56" s="15">
        <v>5.9</v>
      </c>
      <c r="C56" s="32" t="s">
        <v>122</v>
      </c>
      <c r="D56" s="15" t="s">
        <v>17</v>
      </c>
      <c r="E56" s="11">
        <v>6</v>
      </c>
      <c r="F56" s="22"/>
      <c r="G56" s="20">
        <f t="shared" si="2"/>
        <v>0</v>
      </c>
    </row>
    <row r="57" spans="1:12" s="18" customFormat="1" ht="16.5" thickTop="1" thickBot="1">
      <c r="A57" s="13"/>
      <c r="B57" s="49">
        <v>5.0999999999999996</v>
      </c>
      <c r="C57" s="19" t="s">
        <v>105</v>
      </c>
      <c r="D57" s="15" t="s">
        <v>17</v>
      </c>
      <c r="E57" s="11">
        <v>3</v>
      </c>
      <c r="F57" s="22"/>
      <c r="G57" s="20">
        <f t="shared" si="2"/>
        <v>0</v>
      </c>
    </row>
    <row r="58" spans="1:12" s="18" customFormat="1" ht="31.5" thickTop="1" thickBot="1">
      <c r="A58" s="13"/>
      <c r="B58" s="15">
        <v>5.1100000000000003</v>
      </c>
      <c r="C58" s="19" t="s">
        <v>193</v>
      </c>
      <c r="D58" s="15" t="s">
        <v>17</v>
      </c>
      <c r="E58" s="11">
        <v>1</v>
      </c>
      <c r="F58" s="22"/>
      <c r="G58" s="20">
        <f t="shared" si="2"/>
        <v>0</v>
      </c>
      <c r="I58"/>
      <c r="J58" s="50"/>
      <c r="K58" s="50"/>
      <c r="L58" s="50"/>
    </row>
    <row r="59" spans="1:12" s="18" customFormat="1" ht="46.5" thickTop="1" thickBot="1">
      <c r="A59" s="13"/>
      <c r="B59" s="95"/>
      <c r="C59" s="96" t="s">
        <v>99</v>
      </c>
      <c r="D59" s="90"/>
      <c r="E59" s="73"/>
      <c r="F59" s="74"/>
      <c r="G59" s="75"/>
      <c r="I59" s="51"/>
      <c r="J59" s="50"/>
      <c r="K59" s="50"/>
      <c r="L59" s="50"/>
    </row>
    <row r="60" spans="1:12" s="18" customFormat="1" ht="20.25" thickTop="1" thickBot="1">
      <c r="A60" s="13"/>
      <c r="B60" s="49" t="s">
        <v>211</v>
      </c>
      <c r="C60" s="30" t="s">
        <v>96</v>
      </c>
      <c r="D60" s="15" t="s">
        <v>30</v>
      </c>
      <c r="E60" s="11">
        <v>0</v>
      </c>
      <c r="F60" s="22"/>
      <c r="G60" s="20"/>
      <c r="I60" s="51"/>
      <c r="J60" s="50"/>
      <c r="K60" s="50"/>
      <c r="L60" s="50"/>
    </row>
    <row r="61" spans="1:12" s="18" customFormat="1" ht="16.5" thickTop="1" thickBot="1">
      <c r="A61" s="13"/>
      <c r="B61" s="49" t="s">
        <v>212</v>
      </c>
      <c r="C61" s="30" t="s">
        <v>98</v>
      </c>
      <c r="D61" s="15" t="s">
        <v>30</v>
      </c>
      <c r="E61" s="11">
        <v>0</v>
      </c>
      <c r="F61" s="22"/>
      <c r="G61" s="20"/>
      <c r="I61" s="51"/>
      <c r="J61" s="50"/>
      <c r="K61" s="50"/>
      <c r="L61" s="50"/>
    </row>
    <row r="62" spans="1:12" s="18" customFormat="1" ht="16.5" thickTop="1" thickBot="1">
      <c r="A62" s="13"/>
      <c r="B62" s="49"/>
      <c r="C62" s="47" t="s">
        <v>23</v>
      </c>
      <c r="D62" s="15"/>
      <c r="E62" s="11"/>
      <c r="F62" s="22"/>
      <c r="G62" s="20">
        <f>G31+G46</f>
        <v>0</v>
      </c>
      <c r="I62" s="51"/>
      <c r="J62" s="50"/>
      <c r="K62" s="50"/>
      <c r="L62" s="50"/>
    </row>
    <row r="63" spans="1:12" s="18" customFormat="1" ht="16.5" thickTop="1" thickBot="1">
      <c r="A63" s="13"/>
      <c r="B63" s="49"/>
      <c r="C63" s="47" t="s">
        <v>24</v>
      </c>
      <c r="D63" s="15"/>
      <c r="E63" s="11"/>
      <c r="F63" s="22"/>
      <c r="G63" s="20">
        <f>G62</f>
        <v>0</v>
      </c>
      <c r="I63" s="51"/>
      <c r="J63" s="50"/>
      <c r="K63" s="50"/>
      <c r="L63" s="50"/>
    </row>
    <row r="64" spans="1:12" s="18" customFormat="1" ht="16.5" thickTop="1" thickBot="1">
      <c r="A64" s="13"/>
      <c r="B64" s="8" t="s">
        <v>31</v>
      </c>
      <c r="C64" s="30"/>
      <c r="D64" s="15"/>
      <c r="E64" s="11"/>
      <c r="F64" s="22"/>
      <c r="G64" s="25">
        <f>SUM(G66:G67)</f>
        <v>0</v>
      </c>
      <c r="I64" s="51"/>
      <c r="J64" s="50"/>
      <c r="K64" s="50"/>
      <c r="L64" s="50"/>
    </row>
    <row r="65" spans="1:12" s="18" customFormat="1" ht="61.5" thickTop="1" thickBot="1">
      <c r="A65" s="13"/>
      <c r="B65" s="90"/>
      <c r="C65" s="96" t="s">
        <v>143</v>
      </c>
      <c r="D65" s="90"/>
      <c r="E65" s="73"/>
      <c r="F65" s="74"/>
      <c r="G65" s="75"/>
      <c r="I65" s="51"/>
      <c r="J65" s="50"/>
      <c r="K65" s="50"/>
      <c r="L65" s="50"/>
    </row>
    <row r="66" spans="1:12" s="18" customFormat="1" ht="61.5" thickTop="1" thickBot="1">
      <c r="A66" s="13"/>
      <c r="B66" s="15">
        <v>6.1</v>
      </c>
      <c r="C66" s="30" t="s">
        <v>123</v>
      </c>
      <c r="D66" s="15" t="s">
        <v>17</v>
      </c>
      <c r="E66" s="11">
        <v>1</v>
      </c>
      <c r="F66" s="22"/>
      <c r="G66" s="20">
        <f>E66*F66</f>
        <v>0</v>
      </c>
      <c r="I66" s="51"/>
      <c r="J66" s="50"/>
      <c r="K66" s="50"/>
      <c r="L66" s="50"/>
    </row>
    <row r="67" spans="1:12" s="18" customFormat="1" ht="33.75" thickTop="1" thickBot="1">
      <c r="A67" s="13"/>
      <c r="B67" s="15">
        <v>6.2</v>
      </c>
      <c r="C67" s="32" t="s">
        <v>146</v>
      </c>
      <c r="D67" s="15" t="s">
        <v>17</v>
      </c>
      <c r="E67" s="11">
        <v>5</v>
      </c>
      <c r="F67" s="22"/>
      <c r="G67" s="20">
        <f>E67*F67</f>
        <v>0</v>
      </c>
      <c r="I67"/>
      <c r="J67" s="50"/>
      <c r="K67" s="50"/>
      <c r="L67" s="50"/>
    </row>
    <row r="68" spans="1:12" s="18" customFormat="1" ht="16.5" thickTop="1" thickBot="1">
      <c r="A68" s="13"/>
      <c r="B68" s="15">
        <v>6.3</v>
      </c>
      <c r="C68" s="32" t="s">
        <v>141</v>
      </c>
      <c r="D68" s="15" t="s">
        <v>17</v>
      </c>
      <c r="E68" s="11">
        <v>1</v>
      </c>
      <c r="F68" s="22"/>
      <c r="G68" s="20"/>
      <c r="I68"/>
      <c r="J68" s="50"/>
      <c r="K68" s="50"/>
      <c r="L68" s="50"/>
    </row>
    <row r="69" spans="1:12" ht="16.5" thickTop="1" thickBot="1">
      <c r="B69" s="33"/>
      <c r="C69" s="33" t="s">
        <v>246</v>
      </c>
      <c r="D69" s="33"/>
      <c r="E69" s="62"/>
      <c r="F69" s="62"/>
      <c r="G69" s="34">
        <f>G$9+G$14+G$22+G$31+G$46+G$64</f>
        <v>0</v>
      </c>
    </row>
    <row r="70" spans="1:12" ht="16.5" thickTop="1" thickBot="1">
      <c r="B70" s="33"/>
      <c r="C70" s="33" t="s">
        <v>247</v>
      </c>
      <c r="D70" s="33"/>
      <c r="E70" s="33"/>
      <c r="F70" s="33"/>
      <c r="G70" s="36">
        <f>G69*0.1</f>
        <v>0</v>
      </c>
    </row>
    <row r="71" spans="1:12" ht="16.5" thickTop="1" thickBot="1">
      <c r="B71" s="33"/>
      <c r="C71" s="33" t="s">
        <v>248</v>
      </c>
      <c r="D71" s="33"/>
      <c r="E71" s="33"/>
      <c r="F71" s="33"/>
      <c r="G71" s="36">
        <f>G70*0.16</f>
        <v>0</v>
      </c>
    </row>
    <row r="72" spans="1:12" ht="16.5" thickTop="1" thickBot="1">
      <c r="B72" s="33"/>
      <c r="C72" s="33" t="s">
        <v>249</v>
      </c>
      <c r="D72" s="33"/>
      <c r="E72" s="33"/>
      <c r="F72" s="33"/>
      <c r="G72" s="34">
        <f>G71+G70+G69</f>
        <v>0</v>
      </c>
    </row>
    <row r="73" spans="1:12" s="18" customFormat="1" ht="16.5" thickTop="1" thickBot="1">
      <c r="A73" s="13"/>
      <c r="B73" s="8" t="s">
        <v>255</v>
      </c>
      <c r="C73" s="9" t="s">
        <v>244</v>
      </c>
      <c r="D73" s="15"/>
      <c r="E73" s="11"/>
      <c r="F73" s="22"/>
      <c r="G73" s="25">
        <f>G80+SUM(G99:G102)+G104</f>
        <v>0</v>
      </c>
    </row>
    <row r="74" spans="1:12" s="18" customFormat="1" ht="31.5" customHeight="1" thickTop="1" thickBot="1">
      <c r="A74" s="13"/>
      <c r="B74" s="92"/>
      <c r="C74" s="226" t="s">
        <v>245</v>
      </c>
      <c r="D74" s="227"/>
      <c r="E74" s="227"/>
      <c r="F74" s="227"/>
      <c r="G74" s="228"/>
    </row>
    <row r="75" spans="1:12" s="18" customFormat="1" ht="16.5" thickTop="1" thickBot="1">
      <c r="A75" s="13"/>
      <c r="B75" s="15"/>
      <c r="C75" s="185" t="s">
        <v>195</v>
      </c>
      <c r="D75" s="63"/>
      <c r="E75" s="64"/>
      <c r="F75" s="64"/>
      <c r="G75" s="65"/>
    </row>
    <row r="76" spans="1:12" s="18" customFormat="1" ht="16.5" thickTop="1" thickBot="1">
      <c r="A76" s="13"/>
      <c r="B76" s="15"/>
      <c r="C76" s="185" t="s">
        <v>36</v>
      </c>
      <c r="D76" s="210"/>
      <c r="E76" s="211"/>
      <c r="F76" s="211"/>
      <c r="G76" s="212"/>
    </row>
    <row r="77" spans="1:12" s="18" customFormat="1" ht="16.5" thickTop="1" thickBot="1">
      <c r="A77" s="13"/>
      <c r="B77" s="15"/>
      <c r="C77" s="185" t="s">
        <v>43</v>
      </c>
      <c r="D77" s="52"/>
      <c r="E77" s="219" t="s">
        <v>44</v>
      </c>
      <c r="F77" s="223"/>
      <c r="G77" s="61"/>
    </row>
    <row r="78" spans="1:12" s="18" customFormat="1" ht="31.5" thickTop="1" thickBot="1">
      <c r="A78" s="13"/>
      <c r="B78" s="90"/>
      <c r="C78" s="184" t="s">
        <v>124</v>
      </c>
      <c r="D78" s="90"/>
      <c r="E78" s="80"/>
      <c r="F78" s="81"/>
      <c r="G78" s="75"/>
    </row>
    <row r="79" spans="1:12" s="18" customFormat="1" ht="16.5" thickTop="1" thickBot="1">
      <c r="A79" s="13"/>
      <c r="B79" s="15"/>
      <c r="C79" s="9" t="s">
        <v>47</v>
      </c>
      <c r="D79" s="15"/>
      <c r="E79" s="21"/>
      <c r="F79" s="22"/>
      <c r="G79" s="20"/>
    </row>
    <row r="80" spans="1:12" s="18" customFormat="1" ht="61.5" thickTop="1" thickBot="1">
      <c r="A80" s="13"/>
      <c r="B80" s="15">
        <v>7.1</v>
      </c>
      <c r="C80" s="28" t="s">
        <v>196</v>
      </c>
      <c r="D80" s="15"/>
      <c r="E80" s="11" t="s">
        <v>17</v>
      </c>
      <c r="F80" s="22">
        <v>1</v>
      </c>
      <c r="G80" s="20"/>
    </row>
    <row r="81" spans="1:7" s="18" customFormat="1" ht="16.5" thickTop="1" thickBot="1">
      <c r="A81" s="13"/>
      <c r="B81" s="15"/>
      <c r="C81" s="186" t="s">
        <v>40</v>
      </c>
      <c r="D81" s="15"/>
      <c r="E81" s="56"/>
      <c r="F81" s="57"/>
      <c r="G81" s="20"/>
    </row>
    <row r="82" spans="1:7" s="18" customFormat="1" ht="16.5" thickTop="1" thickBot="1">
      <c r="A82" s="13"/>
      <c r="B82" s="15"/>
      <c r="C82" s="187" t="s">
        <v>38</v>
      </c>
      <c r="D82" s="15" t="s">
        <v>67</v>
      </c>
      <c r="E82" s="120">
        <v>961</v>
      </c>
      <c r="F82" s="109"/>
      <c r="G82" s="20"/>
    </row>
    <row r="83" spans="1:7" s="18" customFormat="1" ht="16.5" thickTop="1" thickBot="1">
      <c r="A83" s="13"/>
      <c r="B83" s="15"/>
      <c r="C83" s="187" t="s">
        <v>69</v>
      </c>
      <c r="D83" s="15" t="s">
        <v>53</v>
      </c>
      <c r="E83" s="71">
        <v>1.2</v>
      </c>
      <c r="F83" s="72"/>
      <c r="G83" s="20"/>
    </row>
    <row r="84" spans="1:7" s="18" customFormat="1" ht="16.5" thickTop="1" thickBot="1">
      <c r="A84" s="13"/>
      <c r="B84" s="15"/>
      <c r="C84" s="187" t="s">
        <v>70</v>
      </c>
      <c r="D84" s="15" t="s">
        <v>8</v>
      </c>
      <c r="E84" s="103">
        <v>49</v>
      </c>
      <c r="F84" s="104"/>
      <c r="G84" s="20"/>
    </row>
    <row r="85" spans="1:7" s="18" customFormat="1" ht="16.5" thickTop="1" thickBot="1">
      <c r="A85" s="13"/>
      <c r="B85" s="15"/>
      <c r="C85" s="187" t="s">
        <v>71</v>
      </c>
      <c r="D85" s="15" t="s">
        <v>68</v>
      </c>
      <c r="E85" s="219" t="s">
        <v>93</v>
      </c>
      <c r="F85" s="220"/>
      <c r="G85" s="20"/>
    </row>
    <row r="86" spans="1:7" ht="16.5" thickTop="1" thickBot="1">
      <c r="B86" s="15"/>
      <c r="C86" s="187" t="s">
        <v>72</v>
      </c>
      <c r="D86" s="15" t="s">
        <v>8</v>
      </c>
      <c r="E86" s="122">
        <v>38.840000000000003</v>
      </c>
      <c r="F86" s="110"/>
      <c r="G86" s="20"/>
    </row>
    <row r="87" spans="1:7" ht="16.5" thickTop="1" thickBot="1">
      <c r="B87" s="15"/>
      <c r="C87" s="187" t="s">
        <v>73</v>
      </c>
      <c r="D87" s="15" t="s">
        <v>67</v>
      </c>
      <c r="E87" s="82">
        <v>977</v>
      </c>
      <c r="F87" s="83"/>
      <c r="G87" s="20"/>
    </row>
    <row r="88" spans="1:7" ht="16.5" thickTop="1" thickBot="1">
      <c r="B88" s="15"/>
      <c r="C88" s="186" t="s">
        <v>41</v>
      </c>
      <c r="D88" s="15"/>
      <c r="E88" s="58"/>
      <c r="F88" s="59"/>
      <c r="G88" s="20"/>
    </row>
    <row r="89" spans="1:7" ht="16.5" thickTop="1" thickBot="1">
      <c r="A89" s="35"/>
      <c r="B89" s="15"/>
      <c r="C89" s="187" t="s">
        <v>42</v>
      </c>
      <c r="D89" s="19" t="s">
        <v>63</v>
      </c>
      <c r="E89" s="58"/>
      <c r="F89" s="59"/>
      <c r="G89" s="20"/>
    </row>
    <row r="90" spans="1:7" ht="16.5" thickTop="1" thickBot="1">
      <c r="B90" s="15"/>
      <c r="C90" s="185" t="s">
        <v>56</v>
      </c>
      <c r="D90" s="19" t="s">
        <v>53</v>
      </c>
      <c r="E90" s="58"/>
      <c r="F90" s="59"/>
      <c r="G90" s="20"/>
    </row>
    <row r="91" spans="1:7" ht="16.5" thickTop="1" thickBot="1">
      <c r="B91" s="15"/>
      <c r="C91" s="185" t="s">
        <v>57</v>
      </c>
      <c r="D91" s="19" t="s">
        <v>53</v>
      </c>
      <c r="E91" s="58"/>
      <c r="F91" s="59"/>
      <c r="G91" s="20"/>
    </row>
    <row r="92" spans="1:7" ht="16.5" thickTop="1" thickBot="1">
      <c r="B92" s="15"/>
      <c r="C92" s="185" t="s">
        <v>58</v>
      </c>
      <c r="D92" s="19" t="s">
        <v>53</v>
      </c>
      <c r="E92" s="58"/>
      <c r="F92" s="59"/>
      <c r="G92" s="20"/>
    </row>
    <row r="93" spans="1:7" ht="16.5" thickTop="1" thickBot="1">
      <c r="B93" s="15"/>
      <c r="C93" s="185" t="s">
        <v>59</v>
      </c>
      <c r="D93" s="19" t="s">
        <v>53</v>
      </c>
      <c r="E93" s="58"/>
      <c r="F93" s="59"/>
      <c r="G93" s="20"/>
    </row>
    <row r="94" spans="1:7" ht="16.5" thickTop="1" thickBot="1">
      <c r="B94" s="15"/>
      <c r="C94" s="185" t="s">
        <v>60</v>
      </c>
      <c r="D94" s="19" t="s">
        <v>54</v>
      </c>
      <c r="E94" s="58"/>
      <c r="F94" s="59"/>
      <c r="G94" s="20"/>
    </row>
    <row r="95" spans="1:7" ht="16.5" thickTop="1" thickBot="1">
      <c r="B95" s="15"/>
      <c r="C95" s="185" t="s">
        <v>61</v>
      </c>
      <c r="D95" s="19" t="s">
        <v>55</v>
      </c>
      <c r="E95" s="58"/>
      <c r="F95" s="59"/>
      <c r="G95" s="20"/>
    </row>
    <row r="96" spans="1:7" ht="16.5" thickTop="1" thickBot="1">
      <c r="B96" s="15"/>
      <c r="C96" s="185" t="s">
        <v>62</v>
      </c>
      <c r="D96" s="19" t="s">
        <v>55</v>
      </c>
      <c r="E96" s="58"/>
      <c r="F96" s="59"/>
      <c r="G96" s="20"/>
    </row>
    <row r="97" spans="2:7" ht="16.5" thickTop="1" thickBot="1">
      <c r="B97" s="15"/>
      <c r="C97" s="185" t="s">
        <v>45</v>
      </c>
      <c r="D97" s="19" t="s">
        <v>17</v>
      </c>
      <c r="E97" s="58"/>
      <c r="F97" s="59"/>
      <c r="G97" s="20"/>
    </row>
    <row r="98" spans="2:7" ht="31.5" thickTop="1" thickBot="1">
      <c r="B98" s="90">
        <v>7.2</v>
      </c>
      <c r="C98" s="197" t="s">
        <v>263</v>
      </c>
      <c r="D98" s="91"/>
      <c r="E98" s="73"/>
      <c r="F98" s="74"/>
      <c r="G98" s="75"/>
    </row>
    <row r="99" spans="2:7" ht="31.5" thickTop="1" thickBot="1">
      <c r="B99" s="15" t="s">
        <v>235</v>
      </c>
      <c r="C99" s="188" t="s">
        <v>238</v>
      </c>
      <c r="D99" s="19" t="s">
        <v>17</v>
      </c>
      <c r="E99" s="11">
        <v>1</v>
      </c>
      <c r="F99" s="22"/>
      <c r="G99" s="20">
        <f>E99*F99</f>
        <v>0</v>
      </c>
    </row>
    <row r="100" spans="2:7" ht="31.5" thickTop="1" thickBot="1">
      <c r="B100" s="15" t="s">
        <v>236</v>
      </c>
      <c r="C100" s="19" t="s">
        <v>207</v>
      </c>
      <c r="D100" s="19" t="s">
        <v>7</v>
      </c>
      <c r="E100" s="11">
        <v>1</v>
      </c>
      <c r="F100" s="22"/>
      <c r="G100" s="20">
        <f>E100*F100</f>
        <v>0</v>
      </c>
    </row>
    <row r="101" spans="2:7" ht="31.5" thickTop="1" thickBot="1">
      <c r="B101" s="15" t="s">
        <v>237</v>
      </c>
      <c r="C101" s="19" t="s">
        <v>209</v>
      </c>
      <c r="D101" s="19" t="s">
        <v>7</v>
      </c>
      <c r="E101" s="11">
        <v>1</v>
      </c>
      <c r="F101" s="22"/>
      <c r="G101" s="20">
        <f t="shared" ref="G101:G102" si="3">E101*F101</f>
        <v>0</v>
      </c>
    </row>
    <row r="102" spans="2:7" ht="16.5" thickTop="1" thickBot="1">
      <c r="B102" s="15" t="s">
        <v>271</v>
      </c>
      <c r="C102" s="19" t="s">
        <v>208</v>
      </c>
      <c r="D102" s="19" t="s">
        <v>7</v>
      </c>
      <c r="E102" s="11">
        <v>1</v>
      </c>
      <c r="F102" s="22"/>
      <c r="G102" s="20">
        <f t="shared" si="3"/>
        <v>0</v>
      </c>
    </row>
    <row r="103" spans="2:7" ht="16.5" thickTop="1" thickBot="1">
      <c r="B103" s="15"/>
      <c r="C103" s="189" t="s">
        <v>39</v>
      </c>
      <c r="D103" s="19"/>
      <c r="E103" s="21"/>
      <c r="F103" s="22"/>
      <c r="G103" s="20"/>
    </row>
    <row r="104" spans="2:7" ht="46.5" thickTop="1" thickBot="1">
      <c r="B104" s="15">
        <v>7.3</v>
      </c>
      <c r="C104" s="190" t="s">
        <v>197</v>
      </c>
      <c r="D104" s="19" t="s">
        <v>17</v>
      </c>
      <c r="E104" s="11">
        <v>1</v>
      </c>
      <c r="F104" s="22"/>
      <c r="G104" s="20">
        <f>F104</f>
        <v>0</v>
      </c>
    </row>
    <row r="105" spans="2:7" ht="16.5" thickTop="1" thickBot="1">
      <c r="B105" s="15"/>
      <c r="C105" s="191" t="s">
        <v>41</v>
      </c>
      <c r="D105" s="19"/>
      <c r="E105" s="21"/>
      <c r="F105" s="22"/>
      <c r="G105" s="20"/>
    </row>
    <row r="106" spans="2:7" ht="16.5" thickTop="1" thickBot="1">
      <c r="B106" s="15"/>
      <c r="C106" s="187" t="s">
        <v>46</v>
      </c>
      <c r="D106" s="19"/>
      <c r="E106" s="224"/>
      <c r="F106" s="225"/>
      <c r="G106" s="20"/>
    </row>
    <row r="107" spans="2:7" ht="16.5" thickTop="1" thickBot="1">
      <c r="B107" s="15"/>
      <c r="C107" s="187" t="s">
        <v>49</v>
      </c>
      <c r="D107" s="19" t="s">
        <v>52</v>
      </c>
      <c r="E107" s="217"/>
      <c r="F107" s="218"/>
      <c r="G107" s="20"/>
    </row>
    <row r="108" spans="2:7" ht="16.5" thickTop="1" thickBot="1">
      <c r="B108" s="15"/>
      <c r="C108" s="187" t="s">
        <v>51</v>
      </c>
      <c r="D108" s="19" t="s">
        <v>75</v>
      </c>
      <c r="E108" s="217"/>
      <c r="F108" s="218"/>
      <c r="G108" s="20"/>
    </row>
    <row r="109" spans="2:7" ht="16.5" thickTop="1" thickBot="1">
      <c r="B109" s="15"/>
      <c r="C109" s="187" t="s">
        <v>65</v>
      </c>
      <c r="D109" s="19" t="s">
        <v>64</v>
      </c>
      <c r="E109" s="217"/>
      <c r="F109" s="218"/>
      <c r="G109" s="20"/>
    </row>
    <row r="110" spans="2:7" ht="16.5" thickTop="1" thickBot="1">
      <c r="B110" s="15"/>
      <c r="C110" s="185" t="s">
        <v>66</v>
      </c>
      <c r="D110" s="19"/>
      <c r="E110" s="217"/>
      <c r="F110" s="218"/>
      <c r="G110" s="20"/>
    </row>
    <row r="111" spans="2:7" ht="16.5" thickTop="1" thickBot="1">
      <c r="B111" s="15">
        <v>7.4</v>
      </c>
      <c r="C111" s="188" t="s">
        <v>262</v>
      </c>
      <c r="D111" s="19"/>
      <c r="E111" s="67"/>
      <c r="F111" s="68"/>
      <c r="G111" s="60"/>
    </row>
    <row r="112" spans="2:7" ht="16.5" thickTop="1" thickBot="1">
      <c r="B112" s="15"/>
      <c r="C112" s="188"/>
      <c r="D112" s="19"/>
      <c r="E112" s="67"/>
      <c r="F112" s="68"/>
      <c r="G112" s="60"/>
    </row>
    <row r="113" spans="1:7" ht="16.5" thickTop="1" thickBot="1">
      <c r="B113" s="33"/>
      <c r="C113" s="33" t="s">
        <v>250</v>
      </c>
      <c r="D113" s="33"/>
      <c r="E113" s="62"/>
      <c r="F113" s="62"/>
      <c r="G113" s="34">
        <f>G73</f>
        <v>0</v>
      </c>
    </row>
    <row r="114" spans="1:7" ht="16.5" thickTop="1" thickBot="1">
      <c r="B114" s="33"/>
      <c r="C114" s="33" t="s">
        <v>251</v>
      </c>
      <c r="D114" s="33"/>
      <c r="E114" s="33"/>
      <c r="F114" s="33"/>
      <c r="G114" s="36">
        <f>G113*0.1</f>
        <v>0</v>
      </c>
    </row>
    <row r="115" spans="1:7" ht="16.5" thickTop="1" thickBot="1">
      <c r="B115" s="33"/>
      <c r="C115" s="33" t="s">
        <v>252</v>
      </c>
      <c r="D115" s="33"/>
      <c r="E115" s="33"/>
      <c r="F115" s="33"/>
      <c r="G115" s="36">
        <f>G114*0.16</f>
        <v>0</v>
      </c>
    </row>
    <row r="116" spans="1:7" ht="16.5" thickTop="1" thickBot="1">
      <c r="B116" s="33"/>
      <c r="C116" s="33" t="s">
        <v>253</v>
      </c>
      <c r="D116" s="33"/>
      <c r="E116" s="33"/>
      <c r="F116" s="33"/>
      <c r="G116" s="34">
        <f>G115+G114+G113</f>
        <v>0</v>
      </c>
    </row>
    <row r="117" spans="1:7" s="18" customFormat="1" ht="16.5" thickTop="1" thickBot="1">
      <c r="A117" s="13"/>
      <c r="B117" s="8" t="s">
        <v>254</v>
      </c>
      <c r="C117" s="9" t="s">
        <v>265</v>
      </c>
      <c r="D117" s="15"/>
      <c r="E117" s="11"/>
      <c r="F117" s="22"/>
      <c r="G117" s="25">
        <f>G124+G144+SUM(G153:G154)</f>
        <v>0</v>
      </c>
    </row>
    <row r="118" spans="1:7" s="18" customFormat="1" ht="33" customHeight="1" thickTop="1" thickBot="1">
      <c r="A118" s="13"/>
      <c r="B118" s="92"/>
      <c r="C118" s="226" t="s">
        <v>245</v>
      </c>
      <c r="D118" s="227"/>
      <c r="E118" s="227"/>
      <c r="F118" s="227"/>
      <c r="G118" s="228"/>
    </row>
    <row r="119" spans="1:7" s="18" customFormat="1" ht="16.5" thickTop="1" thickBot="1">
      <c r="A119" s="13"/>
      <c r="B119" s="15"/>
      <c r="C119" s="185" t="s">
        <v>195</v>
      </c>
      <c r="D119" s="63"/>
      <c r="E119" s="64"/>
      <c r="F119" s="64"/>
      <c r="G119" s="65"/>
    </row>
    <row r="120" spans="1:7" s="18" customFormat="1" ht="16.5" thickTop="1" thickBot="1">
      <c r="A120" s="13"/>
      <c r="B120" s="15"/>
      <c r="C120" s="185" t="s">
        <v>36</v>
      </c>
      <c r="D120" s="210"/>
      <c r="E120" s="211"/>
      <c r="F120" s="211"/>
      <c r="G120" s="212"/>
    </row>
    <row r="121" spans="1:7" s="18" customFormat="1" ht="16.5" thickTop="1" thickBot="1">
      <c r="A121" s="13"/>
      <c r="B121" s="15"/>
      <c r="C121" s="185" t="s">
        <v>43</v>
      </c>
      <c r="D121" s="52"/>
      <c r="E121" s="219" t="s">
        <v>44</v>
      </c>
      <c r="F121" s="223"/>
      <c r="G121" s="61"/>
    </row>
    <row r="122" spans="1:7" s="18" customFormat="1" ht="31.5" thickTop="1" thickBot="1">
      <c r="A122" s="13"/>
      <c r="B122" s="90"/>
      <c r="C122" s="184" t="s">
        <v>124</v>
      </c>
      <c r="D122" s="90"/>
      <c r="E122" s="80"/>
      <c r="F122" s="81"/>
      <c r="G122" s="75"/>
    </row>
    <row r="123" spans="1:7" s="18" customFormat="1" ht="16.5" thickTop="1" thickBot="1">
      <c r="A123" s="13"/>
      <c r="B123" s="15"/>
      <c r="C123" s="9" t="s">
        <v>47</v>
      </c>
      <c r="D123" s="15"/>
      <c r="E123" s="21"/>
      <c r="F123" s="22"/>
      <c r="G123" s="20"/>
    </row>
    <row r="124" spans="1:7" s="18" customFormat="1" ht="61.5" thickTop="1" thickBot="1">
      <c r="A124" s="13"/>
      <c r="B124" s="15">
        <v>7.1</v>
      </c>
      <c r="C124" s="28" t="s">
        <v>196</v>
      </c>
      <c r="D124" s="15"/>
      <c r="E124" s="11" t="s">
        <v>17</v>
      </c>
      <c r="F124" s="22">
        <v>1</v>
      </c>
      <c r="G124" s="20"/>
    </row>
    <row r="125" spans="1:7" s="18" customFormat="1" ht="16.5" thickTop="1" thickBot="1">
      <c r="A125" s="13"/>
      <c r="B125" s="15"/>
      <c r="C125" s="186" t="s">
        <v>40</v>
      </c>
      <c r="D125" s="15"/>
      <c r="E125" s="56"/>
      <c r="F125" s="57"/>
      <c r="G125" s="20"/>
    </row>
    <row r="126" spans="1:7" s="18" customFormat="1" ht="16.5" thickTop="1" thickBot="1">
      <c r="A126" s="13"/>
      <c r="B126" s="15"/>
      <c r="C126" s="187" t="s">
        <v>38</v>
      </c>
      <c r="D126" s="15" t="s">
        <v>67</v>
      </c>
      <c r="E126" s="120">
        <v>961</v>
      </c>
      <c r="F126" s="109"/>
      <c r="G126" s="20"/>
    </row>
    <row r="127" spans="1:7" s="18" customFormat="1" ht="16.5" thickTop="1" thickBot="1">
      <c r="A127" s="13"/>
      <c r="B127" s="15"/>
      <c r="C127" s="187" t="s">
        <v>69</v>
      </c>
      <c r="D127" s="15" t="s">
        <v>53</v>
      </c>
      <c r="E127" s="71">
        <v>1.2</v>
      </c>
      <c r="F127" s="72"/>
      <c r="G127" s="20"/>
    </row>
    <row r="128" spans="1:7" s="18" customFormat="1" ht="16.5" thickTop="1" thickBot="1">
      <c r="A128" s="13"/>
      <c r="B128" s="15"/>
      <c r="C128" s="187" t="s">
        <v>70</v>
      </c>
      <c r="D128" s="15" t="s">
        <v>8</v>
      </c>
      <c r="E128" s="103">
        <v>49</v>
      </c>
      <c r="F128" s="104"/>
      <c r="G128" s="20"/>
    </row>
    <row r="129" spans="1:7" s="18" customFormat="1" ht="16.5" thickTop="1" thickBot="1">
      <c r="A129" s="13"/>
      <c r="B129" s="15"/>
      <c r="C129" s="187" t="s">
        <v>71</v>
      </c>
      <c r="D129" s="15" t="s">
        <v>68</v>
      </c>
      <c r="E129" s="219" t="s">
        <v>93</v>
      </c>
      <c r="F129" s="220"/>
      <c r="G129" s="20"/>
    </row>
    <row r="130" spans="1:7" ht="16.5" thickTop="1" thickBot="1">
      <c r="B130" s="15"/>
      <c r="C130" s="187" t="s">
        <v>72</v>
      </c>
      <c r="D130" s="15" t="s">
        <v>8</v>
      </c>
      <c r="E130" s="122">
        <v>38.840000000000003</v>
      </c>
      <c r="F130" s="110"/>
      <c r="G130" s="20"/>
    </row>
    <row r="131" spans="1:7" ht="16.5" thickTop="1" thickBot="1">
      <c r="B131" s="15"/>
      <c r="C131" s="187" t="s">
        <v>73</v>
      </c>
      <c r="D131" s="15" t="s">
        <v>67</v>
      </c>
      <c r="E131" s="195">
        <v>977</v>
      </c>
      <c r="F131" s="196"/>
      <c r="G131" s="20"/>
    </row>
    <row r="132" spans="1:7" ht="16.5" thickTop="1" thickBot="1">
      <c r="B132" s="15"/>
      <c r="C132" s="186" t="s">
        <v>41</v>
      </c>
      <c r="D132" s="15"/>
      <c r="E132" s="58"/>
      <c r="F132" s="59"/>
      <c r="G132" s="20"/>
    </row>
    <row r="133" spans="1:7" ht="16.5" thickTop="1" thickBot="1">
      <c r="A133" s="35"/>
      <c r="B133" s="15"/>
      <c r="C133" s="187" t="s">
        <v>42</v>
      </c>
      <c r="D133" s="19" t="s">
        <v>63</v>
      </c>
      <c r="E133" s="58"/>
      <c r="F133" s="59"/>
      <c r="G133" s="20"/>
    </row>
    <row r="134" spans="1:7" ht="16.5" thickTop="1" thickBot="1">
      <c r="B134" s="15"/>
      <c r="C134" s="185" t="s">
        <v>56</v>
      </c>
      <c r="D134" s="19" t="s">
        <v>53</v>
      </c>
      <c r="E134" s="58"/>
      <c r="F134" s="59"/>
      <c r="G134" s="20"/>
    </row>
    <row r="135" spans="1:7" ht="16.5" thickTop="1" thickBot="1">
      <c r="B135" s="15"/>
      <c r="C135" s="185" t="s">
        <v>57</v>
      </c>
      <c r="D135" s="19" t="s">
        <v>53</v>
      </c>
      <c r="E135" s="58"/>
      <c r="F135" s="59"/>
      <c r="G135" s="20"/>
    </row>
    <row r="136" spans="1:7" ht="16.5" thickTop="1" thickBot="1">
      <c r="B136" s="15"/>
      <c r="C136" s="185" t="s">
        <v>58</v>
      </c>
      <c r="D136" s="19" t="s">
        <v>53</v>
      </c>
      <c r="E136" s="58"/>
      <c r="F136" s="59"/>
      <c r="G136" s="20"/>
    </row>
    <row r="137" spans="1:7" ht="16.5" thickTop="1" thickBot="1">
      <c r="B137" s="15"/>
      <c r="C137" s="185" t="s">
        <v>59</v>
      </c>
      <c r="D137" s="19" t="s">
        <v>53</v>
      </c>
      <c r="E137" s="58"/>
      <c r="F137" s="59"/>
      <c r="G137" s="20"/>
    </row>
    <row r="138" spans="1:7" ht="16.5" thickTop="1" thickBot="1">
      <c r="B138" s="15"/>
      <c r="C138" s="185" t="s">
        <v>60</v>
      </c>
      <c r="D138" s="19" t="s">
        <v>54</v>
      </c>
      <c r="E138" s="58"/>
      <c r="F138" s="59"/>
      <c r="G138" s="20"/>
    </row>
    <row r="139" spans="1:7" ht="16.5" thickTop="1" thickBot="1">
      <c r="B139" s="15"/>
      <c r="C139" s="185" t="s">
        <v>61</v>
      </c>
      <c r="D139" s="19" t="s">
        <v>55</v>
      </c>
      <c r="E139" s="58"/>
      <c r="F139" s="59"/>
      <c r="G139" s="20"/>
    </row>
    <row r="140" spans="1:7" ht="16.5" thickTop="1" thickBot="1">
      <c r="B140" s="15"/>
      <c r="C140" s="185" t="s">
        <v>62</v>
      </c>
      <c r="D140" s="19" t="s">
        <v>55</v>
      </c>
      <c r="E140" s="58"/>
      <c r="F140" s="59"/>
      <c r="G140" s="20"/>
    </row>
    <row r="141" spans="1:7" ht="16.5" thickTop="1" thickBot="1">
      <c r="B141" s="15"/>
      <c r="C141" s="185" t="s">
        <v>45</v>
      </c>
      <c r="D141" s="19" t="s">
        <v>17</v>
      </c>
      <c r="E141" s="58"/>
      <c r="F141" s="59"/>
      <c r="G141" s="20"/>
    </row>
    <row r="142" spans="1:7" ht="16.5" thickTop="1" thickBot="1">
      <c r="B142" s="90">
        <v>7.2</v>
      </c>
      <c r="C142" s="197" t="s">
        <v>264</v>
      </c>
      <c r="D142" s="91"/>
      <c r="E142" s="73"/>
      <c r="F142" s="74"/>
      <c r="G142" s="75"/>
    </row>
    <row r="143" spans="1:7" ht="16.5" thickTop="1" thickBot="1">
      <c r="B143" s="15"/>
      <c r="C143" s="189" t="s">
        <v>39</v>
      </c>
      <c r="D143" s="19"/>
      <c r="E143" s="21"/>
      <c r="F143" s="22"/>
      <c r="G143" s="20"/>
    </row>
    <row r="144" spans="1:7" ht="46.5" thickTop="1" thickBot="1">
      <c r="B144" s="15">
        <v>7.3</v>
      </c>
      <c r="C144" s="190" t="s">
        <v>197</v>
      </c>
      <c r="D144" s="19" t="s">
        <v>17</v>
      </c>
      <c r="E144" s="11">
        <v>1</v>
      </c>
      <c r="F144" s="22"/>
      <c r="G144" s="20">
        <f>F144</f>
        <v>0</v>
      </c>
    </row>
    <row r="145" spans="2:7" ht="16.5" thickTop="1" thickBot="1">
      <c r="B145" s="15"/>
      <c r="C145" s="191" t="s">
        <v>41</v>
      </c>
      <c r="D145" s="19"/>
      <c r="E145" s="21"/>
      <c r="F145" s="22"/>
      <c r="G145" s="20"/>
    </row>
    <row r="146" spans="2:7" ht="16.5" thickTop="1" thickBot="1">
      <c r="B146" s="15"/>
      <c r="C146" s="187" t="s">
        <v>46</v>
      </c>
      <c r="D146" s="19"/>
      <c r="E146" s="224"/>
      <c r="F146" s="225"/>
      <c r="G146" s="20"/>
    </row>
    <row r="147" spans="2:7" ht="16.5" thickTop="1" thickBot="1">
      <c r="B147" s="15"/>
      <c r="C147" s="187" t="s">
        <v>49</v>
      </c>
      <c r="D147" s="19" t="s">
        <v>52</v>
      </c>
      <c r="E147" s="217"/>
      <c r="F147" s="218"/>
      <c r="G147" s="20"/>
    </row>
    <row r="148" spans="2:7" ht="16.5" thickTop="1" thickBot="1">
      <c r="B148" s="15"/>
      <c r="C148" s="187" t="s">
        <v>51</v>
      </c>
      <c r="D148" s="19" t="s">
        <v>75</v>
      </c>
      <c r="E148" s="217"/>
      <c r="F148" s="218"/>
      <c r="G148" s="20"/>
    </row>
    <row r="149" spans="2:7" ht="16.5" thickTop="1" thickBot="1">
      <c r="B149" s="15"/>
      <c r="C149" s="187" t="s">
        <v>65</v>
      </c>
      <c r="D149" s="19" t="s">
        <v>64</v>
      </c>
      <c r="E149" s="217"/>
      <c r="F149" s="218"/>
      <c r="G149" s="20"/>
    </row>
    <row r="150" spans="2:7" ht="16.5" thickTop="1" thickBot="1">
      <c r="B150" s="15"/>
      <c r="C150" s="185" t="s">
        <v>66</v>
      </c>
      <c r="D150" s="19"/>
      <c r="E150" s="217"/>
      <c r="F150" s="218"/>
      <c r="G150" s="20"/>
    </row>
    <row r="151" spans="2:7" ht="16.5" thickTop="1" thickBot="1">
      <c r="B151" s="15"/>
      <c r="C151" s="191" t="s">
        <v>76</v>
      </c>
      <c r="D151" s="19"/>
      <c r="E151" s="67"/>
      <c r="F151" s="68"/>
      <c r="G151" s="60"/>
    </row>
    <row r="152" spans="2:7" ht="31.5" thickTop="1" thickBot="1">
      <c r="B152" s="90">
        <v>7.4</v>
      </c>
      <c r="C152" s="197" t="s">
        <v>239</v>
      </c>
      <c r="D152" s="91"/>
      <c r="E152" s="198">
        <v>0</v>
      </c>
      <c r="F152" s="74"/>
      <c r="G152" s="75"/>
    </row>
    <row r="153" spans="2:7" ht="31.5" thickTop="1" thickBot="1">
      <c r="B153" s="15" t="s">
        <v>78</v>
      </c>
      <c r="C153" s="188" t="s">
        <v>240</v>
      </c>
      <c r="D153" s="19" t="s">
        <v>17</v>
      </c>
      <c r="E153" s="11">
        <v>1</v>
      </c>
      <c r="F153" s="22"/>
      <c r="G153" s="20">
        <f>E153*F153</f>
        <v>0</v>
      </c>
    </row>
    <row r="154" spans="2:7" ht="46.5" thickTop="1" thickBot="1">
      <c r="B154" s="15" t="s">
        <v>79</v>
      </c>
      <c r="C154" s="188" t="s">
        <v>241</v>
      </c>
      <c r="D154" s="19" t="s">
        <v>8</v>
      </c>
      <c r="E154" s="11">
        <v>115</v>
      </c>
      <c r="F154" s="22"/>
      <c r="G154" s="20">
        <f>E154*F154</f>
        <v>0</v>
      </c>
    </row>
    <row r="155" spans="2:7" ht="16.5" thickTop="1" thickBot="1">
      <c r="B155" s="33"/>
      <c r="C155" s="33" t="s">
        <v>258</v>
      </c>
      <c r="D155" s="33"/>
      <c r="E155" s="62"/>
      <c r="F155" s="62"/>
      <c r="G155" s="34">
        <f>G117</f>
        <v>0</v>
      </c>
    </row>
    <row r="156" spans="2:7" ht="16.5" thickTop="1" thickBot="1">
      <c r="B156" s="33"/>
      <c r="C156" s="33" t="s">
        <v>259</v>
      </c>
      <c r="D156" s="33"/>
      <c r="E156" s="33"/>
      <c r="F156" s="33"/>
      <c r="G156" s="36">
        <f>G155*0.1</f>
        <v>0</v>
      </c>
    </row>
    <row r="157" spans="2:7" ht="16.5" thickTop="1" thickBot="1">
      <c r="B157" s="33"/>
      <c r="C157" s="33" t="s">
        <v>260</v>
      </c>
      <c r="D157" s="33"/>
      <c r="E157" s="33"/>
      <c r="F157" s="33"/>
      <c r="G157" s="36">
        <f>G156*0.16</f>
        <v>0</v>
      </c>
    </row>
    <row r="158" spans="2:7" ht="16.5" thickTop="1" thickBot="1">
      <c r="B158" s="33"/>
      <c r="C158" s="33" t="s">
        <v>261</v>
      </c>
      <c r="D158" s="33"/>
      <c r="E158" s="33"/>
      <c r="F158" s="33"/>
      <c r="G158" s="34">
        <f>G157+G156+G155</f>
        <v>0</v>
      </c>
    </row>
    <row r="159" spans="2:7" ht="15.75" thickTop="1"/>
  </sheetData>
  <mergeCells count="24">
    <mergeCell ref="E148:F148"/>
    <mergeCell ref="E149:F149"/>
    <mergeCell ref="E150:F150"/>
    <mergeCell ref="C74:G74"/>
    <mergeCell ref="C118:G118"/>
    <mergeCell ref="D120:G120"/>
    <mergeCell ref="E121:F121"/>
    <mergeCell ref="E129:F129"/>
    <mergeCell ref="E146:F146"/>
    <mergeCell ref="E147:F147"/>
    <mergeCell ref="E110:F110"/>
    <mergeCell ref="D76:G76"/>
    <mergeCell ref="E85:F85"/>
    <mergeCell ref="E77:F77"/>
    <mergeCell ref="E106:F106"/>
    <mergeCell ref="E107:F107"/>
    <mergeCell ref="E108:F108"/>
    <mergeCell ref="E109:F109"/>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9" max="16383" man="1"/>
    <brk id="72" max="16383" man="1"/>
    <brk id="11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pageSetUpPr fitToPage="1"/>
  </sheetPr>
  <dimension ref="A2:L161"/>
  <sheetViews>
    <sheetView view="pageBreakPreview" zoomScale="90" zoomScaleNormal="100" zoomScaleSheetLayoutView="90" workbookViewId="0">
      <selection activeCell="C41" sqref="C41"/>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169</v>
      </c>
      <c r="C5" s="213"/>
      <c r="D5" s="213"/>
      <c r="E5" s="213"/>
      <c r="F5" s="213"/>
      <c r="G5" s="213"/>
    </row>
    <row r="6" spans="1:7" ht="16.5" thickTop="1" thickBot="1">
      <c r="B6" s="5" t="s">
        <v>178</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102">
        <v>9</v>
      </c>
      <c r="F15" s="16"/>
      <c r="G15" s="20">
        <f t="shared" ref="G15:G21" si="0">E15*F15</f>
        <v>0</v>
      </c>
    </row>
    <row r="16" spans="1:7" s="18" customFormat="1" ht="31.5" thickTop="1" thickBot="1">
      <c r="A16" s="13"/>
      <c r="B16" s="15">
        <v>2.2000000000000002</v>
      </c>
      <c r="C16" s="19" t="s">
        <v>227</v>
      </c>
      <c r="D16" s="15" t="s">
        <v>8</v>
      </c>
      <c r="E16" s="11">
        <v>365.40000000000003</v>
      </c>
      <c r="F16" s="16"/>
      <c r="G16" s="20">
        <f t="shared" si="0"/>
        <v>0</v>
      </c>
    </row>
    <row r="17" spans="1:7" s="18" customFormat="1" ht="31.5" thickTop="1" thickBot="1">
      <c r="A17" s="13"/>
      <c r="B17" s="15">
        <v>2.2999999999999998</v>
      </c>
      <c r="C17" s="19" t="s">
        <v>226</v>
      </c>
      <c r="D17" s="15" t="s">
        <v>8</v>
      </c>
      <c r="E17" s="11">
        <v>40.6</v>
      </c>
      <c r="F17" s="16"/>
      <c r="G17" s="20">
        <f t="shared" si="0"/>
        <v>0</v>
      </c>
    </row>
    <row r="18" spans="1:7" s="18" customFormat="1" ht="31.5" thickTop="1" thickBot="1">
      <c r="A18" s="13"/>
      <c r="B18" s="15">
        <v>2.4</v>
      </c>
      <c r="C18" s="19" t="s">
        <v>117</v>
      </c>
      <c r="D18" s="15" t="s">
        <v>18</v>
      </c>
      <c r="E18" s="11">
        <v>3.6539999999999999</v>
      </c>
      <c r="F18" s="16"/>
      <c r="G18" s="20">
        <f t="shared" si="0"/>
        <v>0</v>
      </c>
    </row>
    <row r="19" spans="1:7" s="18" customFormat="1" ht="31.5" thickTop="1" thickBot="1">
      <c r="A19" s="13"/>
      <c r="B19" s="15">
        <v>2.5</v>
      </c>
      <c r="C19" s="19" t="s">
        <v>118</v>
      </c>
      <c r="D19" s="15" t="s">
        <v>18</v>
      </c>
      <c r="E19" s="11">
        <v>3.6539999999999999</v>
      </c>
      <c r="F19" s="16"/>
      <c r="G19" s="20">
        <f t="shared" si="0"/>
        <v>0</v>
      </c>
    </row>
    <row r="20" spans="1:7" s="18" customFormat="1" ht="46.5" thickTop="1" thickBot="1">
      <c r="A20" s="13"/>
      <c r="B20" s="15">
        <v>2.6</v>
      </c>
      <c r="C20" s="19" t="s">
        <v>224</v>
      </c>
      <c r="D20" s="15" t="s">
        <v>8</v>
      </c>
      <c r="E20" s="11">
        <v>365.40000000000003</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SUM(G23:G27)</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16</v>
      </c>
      <c r="F24" s="22"/>
      <c r="G24" s="20">
        <f>E24*F24</f>
        <v>0</v>
      </c>
    </row>
    <row r="25" spans="1:7" s="18" customFormat="1" ht="46.5" thickTop="1" thickBot="1">
      <c r="A25" s="13"/>
      <c r="B25" s="15">
        <v>3.2</v>
      </c>
      <c r="C25" s="19" t="s">
        <v>210</v>
      </c>
      <c r="D25" s="15" t="s">
        <v>30</v>
      </c>
      <c r="E25" s="11">
        <v>1</v>
      </c>
      <c r="F25" s="22"/>
      <c r="G25" s="20">
        <f>E25*F25</f>
        <v>0</v>
      </c>
    </row>
    <row r="26" spans="1:7" s="18" customFormat="1" ht="121.5" thickTop="1" thickBot="1">
      <c r="A26" s="13"/>
      <c r="B26" s="15">
        <v>3.3</v>
      </c>
      <c r="C26" s="19" t="s">
        <v>230</v>
      </c>
      <c r="D26" s="15" t="s">
        <v>30</v>
      </c>
      <c r="E26" s="11">
        <v>1</v>
      </c>
      <c r="F26" s="22"/>
      <c r="G26" s="20">
        <f>E26*F26</f>
        <v>0</v>
      </c>
    </row>
    <row r="27" spans="1:7" s="18" customFormat="1" ht="16.5" thickTop="1" thickBot="1">
      <c r="A27" s="13"/>
      <c r="B27" s="15"/>
      <c r="C27" s="19"/>
      <c r="D27" s="15"/>
      <c r="E27" s="11"/>
      <c r="F27" s="22"/>
      <c r="G27" s="20"/>
    </row>
    <row r="28" spans="1:7" s="18" customFormat="1" ht="16.5" thickTop="1" thickBot="1">
      <c r="A28" s="13"/>
      <c r="B28" s="15"/>
      <c r="C28" s="47" t="s">
        <v>23</v>
      </c>
      <c r="D28" s="15"/>
      <c r="E28" s="24"/>
      <c r="F28" s="22"/>
      <c r="G28" s="48">
        <f>G9+G14+G22</f>
        <v>0</v>
      </c>
    </row>
    <row r="29" spans="1:7" s="18" customFormat="1" ht="16.5" thickTop="1" thickBot="1">
      <c r="A29" s="13"/>
      <c r="B29" s="15"/>
      <c r="C29" s="47" t="s">
        <v>24</v>
      </c>
      <c r="D29" s="15"/>
      <c r="E29" s="24"/>
      <c r="F29" s="22"/>
      <c r="G29" s="48">
        <f>G28</f>
        <v>0</v>
      </c>
    </row>
    <row r="30" spans="1:7" s="18" customFormat="1" ht="16.5" thickTop="1" thickBot="1">
      <c r="A30" s="13"/>
      <c r="B30" s="8" t="s">
        <v>90</v>
      </c>
      <c r="C30" s="9"/>
      <c r="D30" s="15"/>
      <c r="E30" s="24"/>
      <c r="F30" s="22"/>
      <c r="G30" s="25">
        <f>SUM(G36:G44)</f>
        <v>0</v>
      </c>
    </row>
    <row r="31" spans="1:7" s="18" customFormat="1" ht="16.5" thickTop="1" thickBot="1">
      <c r="A31" s="13"/>
      <c r="B31" s="92"/>
      <c r="C31" s="91" t="s">
        <v>34</v>
      </c>
      <c r="D31" s="90"/>
      <c r="E31" s="77"/>
      <c r="F31" s="74"/>
      <c r="G31" s="76"/>
    </row>
    <row r="32" spans="1:7" s="18" customFormat="1" ht="16.5" thickTop="1" thickBot="1">
      <c r="A32" s="13"/>
      <c r="B32" s="8"/>
      <c r="C32" s="55" t="s">
        <v>35</v>
      </c>
      <c r="D32" s="214"/>
      <c r="E32" s="215"/>
      <c r="F32" s="215"/>
      <c r="G32" s="216"/>
    </row>
    <row r="33" spans="1:7" s="18" customFormat="1" ht="16.5" thickTop="1" thickBot="1">
      <c r="A33" s="13"/>
      <c r="B33" s="8"/>
      <c r="C33" s="55" t="s">
        <v>32</v>
      </c>
      <c r="D33" s="210"/>
      <c r="E33" s="211"/>
      <c r="F33" s="211"/>
      <c r="G33" s="212"/>
    </row>
    <row r="34" spans="1:7" s="18" customFormat="1" ht="16.5" thickTop="1" thickBot="1">
      <c r="A34" s="13"/>
      <c r="B34" s="8"/>
      <c r="C34" s="55" t="s">
        <v>33</v>
      </c>
      <c r="D34" s="210"/>
      <c r="E34" s="211"/>
      <c r="F34" s="211"/>
      <c r="G34" s="212"/>
    </row>
    <row r="35" spans="1:7" s="18" customFormat="1" ht="31.5" thickTop="1" thickBot="1">
      <c r="A35" s="13"/>
      <c r="B35" s="92"/>
      <c r="C35" s="91" t="s">
        <v>103</v>
      </c>
      <c r="D35" s="93"/>
      <c r="E35" s="98"/>
      <c r="F35" s="81"/>
      <c r="G35" s="97"/>
    </row>
    <row r="36" spans="1:7" s="18" customFormat="1" ht="31.5" thickTop="1" thickBot="1">
      <c r="A36" s="13"/>
      <c r="B36" s="26">
        <v>4.0999999999999996</v>
      </c>
      <c r="C36" s="19" t="s">
        <v>37</v>
      </c>
      <c r="D36" s="15" t="s">
        <v>7</v>
      </c>
      <c r="E36" s="24">
        <v>1</v>
      </c>
      <c r="F36" s="22"/>
      <c r="G36" s="27">
        <f>F36*E36</f>
        <v>0</v>
      </c>
    </row>
    <row r="37" spans="1:7" s="18" customFormat="1" ht="31.5" thickTop="1" thickBot="1">
      <c r="A37" s="13"/>
      <c r="B37" s="26">
        <v>4.2</v>
      </c>
      <c r="C37" s="19" t="s">
        <v>115</v>
      </c>
      <c r="D37" s="15" t="s">
        <v>17</v>
      </c>
      <c r="E37" s="24">
        <v>6</v>
      </c>
      <c r="F37" s="22"/>
      <c r="G37" s="27">
        <f>F37*E37</f>
        <v>0</v>
      </c>
    </row>
    <row r="38" spans="1:7" s="18" customFormat="1" ht="61.5" thickTop="1" thickBot="1">
      <c r="A38" s="13"/>
      <c r="B38" s="94"/>
      <c r="C38" s="91" t="s">
        <v>287</v>
      </c>
      <c r="D38" s="90"/>
      <c r="E38" s="77"/>
      <c r="F38" s="74"/>
      <c r="G38" s="78"/>
    </row>
    <row r="39" spans="1:7" s="18" customFormat="1" ht="16.5" thickTop="1" thickBot="1">
      <c r="A39" s="13"/>
      <c r="B39" s="26">
        <v>4.3</v>
      </c>
      <c r="C39" s="19" t="s">
        <v>273</v>
      </c>
      <c r="D39" s="15" t="s">
        <v>17</v>
      </c>
      <c r="E39" s="24">
        <v>1</v>
      </c>
      <c r="F39" s="22"/>
      <c r="G39" s="27">
        <f t="shared" ref="G39:G44" si="1">F39*E39</f>
        <v>0</v>
      </c>
    </row>
    <row r="40" spans="1:7" s="18" customFormat="1" ht="16.5" thickTop="1" thickBot="1">
      <c r="A40" s="13"/>
      <c r="B40" s="26">
        <v>4.4000000000000004</v>
      </c>
      <c r="C40" s="19" t="s">
        <v>81</v>
      </c>
      <c r="D40" s="15" t="s">
        <v>7</v>
      </c>
      <c r="E40" s="24">
        <v>1</v>
      </c>
      <c r="F40" s="22"/>
      <c r="G40" s="27">
        <f t="shared" si="1"/>
        <v>0</v>
      </c>
    </row>
    <row r="41" spans="1:7" s="18" customFormat="1" ht="16.5" thickTop="1" thickBot="1">
      <c r="A41" s="13"/>
      <c r="B41" s="26">
        <v>4.5</v>
      </c>
      <c r="C41" s="19" t="s">
        <v>22</v>
      </c>
      <c r="D41" s="15" t="s">
        <v>17</v>
      </c>
      <c r="E41" s="24">
        <v>1</v>
      </c>
      <c r="F41" s="22"/>
      <c r="G41" s="27">
        <f t="shared" si="1"/>
        <v>0</v>
      </c>
    </row>
    <row r="42" spans="1:7" s="18" customFormat="1" ht="31.5" thickTop="1" thickBot="1">
      <c r="A42" s="13"/>
      <c r="B42" s="26">
        <v>4.5999999999999996</v>
      </c>
      <c r="C42" s="19" t="s">
        <v>130</v>
      </c>
      <c r="D42" s="15" t="s">
        <v>17</v>
      </c>
      <c r="E42" s="24">
        <v>1</v>
      </c>
      <c r="F42" s="22"/>
      <c r="G42" s="27">
        <f t="shared" si="1"/>
        <v>0</v>
      </c>
    </row>
    <row r="43" spans="1:7" s="18" customFormat="1" ht="31.5" thickTop="1" thickBot="1">
      <c r="A43" s="13"/>
      <c r="B43" s="26">
        <v>4.7</v>
      </c>
      <c r="C43" s="19" t="s">
        <v>278</v>
      </c>
      <c r="D43" s="15" t="s">
        <v>7</v>
      </c>
      <c r="E43" s="24">
        <v>1</v>
      </c>
      <c r="F43" s="22"/>
      <c r="G43" s="27">
        <f t="shared" si="1"/>
        <v>0</v>
      </c>
    </row>
    <row r="44" spans="1:7" s="18" customFormat="1" ht="16.5" thickTop="1" thickBot="1">
      <c r="A44" s="13"/>
      <c r="B44" s="26">
        <v>4.8</v>
      </c>
      <c r="C44" s="19" t="s">
        <v>91</v>
      </c>
      <c r="D44" s="15" t="s">
        <v>17</v>
      </c>
      <c r="E44" s="24">
        <v>4</v>
      </c>
      <c r="F44" s="22"/>
      <c r="G44" s="27">
        <f t="shared" si="1"/>
        <v>0</v>
      </c>
    </row>
    <row r="45" spans="1:7" s="18" customFormat="1" ht="16.5" thickTop="1" thickBot="1">
      <c r="A45" s="13"/>
      <c r="B45" s="8" t="s">
        <v>29</v>
      </c>
      <c r="C45" s="9"/>
      <c r="D45" s="15"/>
      <c r="E45" s="24"/>
      <c r="F45" s="22"/>
      <c r="G45" s="25">
        <f>SUM(G47:G59)</f>
        <v>0</v>
      </c>
    </row>
    <row r="46" spans="1:7" s="18" customFormat="1" ht="46.5" thickTop="1" thickBot="1">
      <c r="A46" s="13"/>
      <c r="B46" s="88"/>
      <c r="C46" s="89" t="s">
        <v>92</v>
      </c>
      <c r="D46" s="88"/>
      <c r="E46" s="79"/>
      <c r="F46" s="74"/>
      <c r="G46" s="75"/>
    </row>
    <row r="47" spans="1:7" s="18" customFormat="1" ht="16.5" thickTop="1" thickBot="1">
      <c r="A47" s="13"/>
      <c r="B47" s="15">
        <v>5.0999999999999996</v>
      </c>
      <c r="C47" s="28" t="s">
        <v>86</v>
      </c>
      <c r="D47" s="15" t="s">
        <v>8</v>
      </c>
      <c r="E47" s="16">
        <v>153</v>
      </c>
      <c r="F47" s="22"/>
      <c r="G47" s="20">
        <f>E47*F47</f>
        <v>0</v>
      </c>
    </row>
    <row r="48" spans="1:7" s="18" customFormat="1" ht="16.5" thickTop="1" thickBot="1">
      <c r="A48" s="13"/>
      <c r="B48" s="15">
        <v>5.2</v>
      </c>
      <c r="C48" s="87" t="s">
        <v>101</v>
      </c>
      <c r="D48" s="15" t="s">
        <v>17</v>
      </c>
      <c r="E48" s="16">
        <v>1</v>
      </c>
      <c r="F48" s="22"/>
      <c r="G48" s="20">
        <f>E48*F48</f>
        <v>0</v>
      </c>
    </row>
    <row r="49" spans="1:12" s="18" customFormat="1" ht="16.5" thickTop="1" thickBot="1">
      <c r="A49" s="13"/>
      <c r="B49" s="15">
        <v>5.3</v>
      </c>
      <c r="C49" s="30" t="s">
        <v>134</v>
      </c>
      <c r="D49" s="15" t="s">
        <v>17</v>
      </c>
      <c r="E49" s="16">
        <v>2</v>
      </c>
      <c r="F49" s="22"/>
      <c r="G49" s="20">
        <f>E49*F49</f>
        <v>0</v>
      </c>
    </row>
    <row r="50" spans="1:12" s="18" customFormat="1" ht="16.5" thickTop="1" thickBot="1">
      <c r="A50" s="13"/>
      <c r="B50" s="15">
        <v>5.4</v>
      </c>
      <c r="C50" s="28" t="s">
        <v>84</v>
      </c>
      <c r="D50" s="15" t="s">
        <v>17</v>
      </c>
      <c r="E50" s="16">
        <v>3</v>
      </c>
      <c r="F50" s="22"/>
      <c r="G50" s="20">
        <f t="shared" ref="G50:G59" si="2">E50*F50</f>
        <v>0</v>
      </c>
    </row>
    <row r="51" spans="1:12" s="18" customFormat="1" ht="16.5" thickTop="1" thickBot="1">
      <c r="A51" s="13"/>
      <c r="B51" s="15">
        <v>5.5</v>
      </c>
      <c r="C51" s="28" t="s">
        <v>28</v>
      </c>
      <c r="D51" s="15" t="s">
        <v>17</v>
      </c>
      <c r="E51" s="16">
        <v>1</v>
      </c>
      <c r="F51" s="22"/>
      <c r="G51" s="20">
        <f t="shared" si="2"/>
        <v>0</v>
      </c>
    </row>
    <row r="52" spans="1:12" s="18" customFormat="1" ht="16.5" thickTop="1" thickBot="1">
      <c r="A52" s="13"/>
      <c r="B52" s="15">
        <v>5.6</v>
      </c>
      <c r="C52" s="28" t="s">
        <v>87</v>
      </c>
      <c r="D52" s="15" t="s">
        <v>8</v>
      </c>
      <c r="E52" s="16">
        <v>165</v>
      </c>
      <c r="F52" s="22"/>
      <c r="G52" s="20">
        <f t="shared" si="2"/>
        <v>0</v>
      </c>
    </row>
    <row r="53" spans="1:12" s="18" customFormat="1" ht="16.5" thickTop="1" thickBot="1">
      <c r="A53" s="13"/>
      <c r="B53" s="15">
        <v>5.7</v>
      </c>
      <c r="C53" s="28" t="s">
        <v>88</v>
      </c>
      <c r="D53" s="15" t="s">
        <v>8</v>
      </c>
      <c r="E53" s="11">
        <v>72</v>
      </c>
      <c r="F53" s="22"/>
      <c r="G53" s="20">
        <f t="shared" si="2"/>
        <v>0</v>
      </c>
    </row>
    <row r="54" spans="1:12" s="31" customFormat="1" ht="18.75" thickTop="1" thickBot="1">
      <c r="A54" s="29"/>
      <c r="B54" s="15">
        <v>5.8</v>
      </c>
      <c r="C54" s="23" t="s">
        <v>95</v>
      </c>
      <c r="D54" s="15" t="s">
        <v>17</v>
      </c>
      <c r="E54" s="16">
        <v>5</v>
      </c>
      <c r="F54" s="22"/>
      <c r="G54" s="20">
        <f t="shared" si="2"/>
        <v>0</v>
      </c>
    </row>
    <row r="55" spans="1:12" s="31" customFormat="1" ht="16.5" thickTop="1" thickBot="1">
      <c r="A55" s="29"/>
      <c r="B55" s="15">
        <v>5.9</v>
      </c>
      <c r="C55" s="23" t="s">
        <v>27</v>
      </c>
      <c r="D55" s="15" t="s">
        <v>17</v>
      </c>
      <c r="E55" s="11">
        <v>4</v>
      </c>
      <c r="F55" s="22"/>
      <c r="G55" s="20">
        <f t="shared" si="2"/>
        <v>0</v>
      </c>
    </row>
    <row r="56" spans="1:12" s="31" customFormat="1" ht="16.5" thickTop="1" thickBot="1">
      <c r="A56" s="29"/>
      <c r="B56" s="49">
        <v>5.0999999999999996</v>
      </c>
      <c r="C56" s="32" t="s">
        <v>121</v>
      </c>
      <c r="D56" s="15" t="s">
        <v>17</v>
      </c>
      <c r="E56" s="11">
        <v>4</v>
      </c>
      <c r="F56" s="22"/>
      <c r="G56" s="20">
        <f t="shared" si="2"/>
        <v>0</v>
      </c>
    </row>
    <row r="57" spans="1:12" s="31" customFormat="1" ht="16.5" thickTop="1" thickBot="1">
      <c r="A57" s="29"/>
      <c r="B57" s="15">
        <v>5.1100000000000003</v>
      </c>
      <c r="C57" s="32" t="s">
        <v>122</v>
      </c>
      <c r="D57" s="15" t="s">
        <v>17</v>
      </c>
      <c r="E57" s="11">
        <v>8</v>
      </c>
      <c r="F57" s="22"/>
      <c r="G57" s="20">
        <f t="shared" si="2"/>
        <v>0</v>
      </c>
    </row>
    <row r="58" spans="1:12" s="18" customFormat="1" ht="16.5" thickTop="1" thickBot="1">
      <c r="A58" s="13"/>
      <c r="B58" s="49">
        <v>5.12</v>
      </c>
      <c r="C58" s="19" t="s">
        <v>105</v>
      </c>
      <c r="D58" s="15" t="s">
        <v>17</v>
      </c>
      <c r="E58" s="11">
        <v>4</v>
      </c>
      <c r="F58" s="22"/>
      <c r="G58" s="20">
        <f t="shared" si="2"/>
        <v>0</v>
      </c>
    </row>
    <row r="59" spans="1:12" s="18" customFormat="1" ht="31.5" thickTop="1" thickBot="1">
      <c r="A59" s="13"/>
      <c r="B59" s="15">
        <v>5.13</v>
      </c>
      <c r="C59" s="19" t="s">
        <v>193</v>
      </c>
      <c r="D59" s="15" t="s">
        <v>17</v>
      </c>
      <c r="E59" s="11">
        <v>2</v>
      </c>
      <c r="F59" s="22"/>
      <c r="G59" s="20">
        <f t="shared" si="2"/>
        <v>0</v>
      </c>
      <c r="I59"/>
      <c r="J59" s="50"/>
      <c r="K59" s="50"/>
      <c r="L59" s="50"/>
    </row>
    <row r="60" spans="1:12" s="18" customFormat="1" ht="46.5" thickTop="1" thickBot="1">
      <c r="A60" s="13"/>
      <c r="B60" s="95"/>
      <c r="C60" s="96" t="s">
        <v>99</v>
      </c>
      <c r="D60" s="90"/>
      <c r="E60" s="73"/>
      <c r="F60" s="74"/>
      <c r="G60" s="75"/>
      <c r="I60" s="51"/>
      <c r="J60" s="50"/>
      <c r="K60" s="50"/>
      <c r="L60" s="50"/>
    </row>
    <row r="61" spans="1:12" s="18" customFormat="1" ht="20.25" thickTop="1" thickBot="1">
      <c r="A61" s="13"/>
      <c r="B61" s="49" t="s">
        <v>214</v>
      </c>
      <c r="C61" s="30" t="s">
        <v>96</v>
      </c>
      <c r="D61" s="15" t="s">
        <v>30</v>
      </c>
      <c r="E61" s="11">
        <v>0</v>
      </c>
      <c r="F61" s="22"/>
      <c r="G61" s="20"/>
      <c r="I61" s="51"/>
      <c r="J61" s="50"/>
      <c r="K61" s="50"/>
      <c r="L61" s="50"/>
    </row>
    <row r="62" spans="1:12" s="18" customFormat="1" ht="20.25" thickTop="1" thickBot="1">
      <c r="A62" s="13"/>
      <c r="B62" s="49" t="s">
        <v>215</v>
      </c>
      <c r="C62" s="30" t="s">
        <v>106</v>
      </c>
      <c r="D62" s="15" t="s">
        <v>30</v>
      </c>
      <c r="E62" s="11">
        <v>0</v>
      </c>
      <c r="F62" s="22"/>
      <c r="G62" s="20"/>
      <c r="I62" s="51"/>
      <c r="J62" s="50"/>
      <c r="K62" s="50"/>
      <c r="L62" s="50"/>
    </row>
    <row r="63" spans="1:12" s="18" customFormat="1" ht="16.5" thickTop="1" thickBot="1">
      <c r="A63" s="13"/>
      <c r="B63" s="49" t="s">
        <v>216</v>
      </c>
      <c r="C63" s="30" t="s">
        <v>98</v>
      </c>
      <c r="D63" s="15" t="s">
        <v>30</v>
      </c>
      <c r="E63" s="11">
        <v>0</v>
      </c>
      <c r="F63" s="22"/>
      <c r="G63" s="20"/>
      <c r="I63" s="51"/>
      <c r="J63" s="50"/>
      <c r="K63" s="50"/>
      <c r="L63" s="50"/>
    </row>
    <row r="64" spans="1:12" s="18" customFormat="1" ht="16.5" thickTop="1" thickBot="1">
      <c r="A64" s="13"/>
      <c r="B64" s="49"/>
      <c r="C64" s="47" t="s">
        <v>23</v>
      </c>
      <c r="D64" s="15"/>
      <c r="E64" s="11"/>
      <c r="F64" s="22"/>
      <c r="G64" s="20">
        <f>G30+G45</f>
        <v>0</v>
      </c>
      <c r="I64" s="51"/>
      <c r="J64" s="50"/>
      <c r="K64" s="50"/>
      <c r="L64" s="50"/>
    </row>
    <row r="65" spans="1:12" s="18" customFormat="1" ht="16.5" thickTop="1" thickBot="1">
      <c r="A65" s="13"/>
      <c r="B65" s="49"/>
      <c r="C65" s="47" t="s">
        <v>24</v>
      </c>
      <c r="D65" s="15"/>
      <c r="E65" s="11"/>
      <c r="F65" s="22"/>
      <c r="G65" s="20">
        <f>G64</f>
        <v>0</v>
      </c>
      <c r="I65" s="51"/>
      <c r="J65" s="50"/>
      <c r="K65" s="50"/>
      <c r="L65" s="50"/>
    </row>
    <row r="66" spans="1:12" s="18" customFormat="1" ht="16.5" thickTop="1" thickBot="1">
      <c r="A66" s="13"/>
      <c r="B66" s="8" t="s">
        <v>31</v>
      </c>
      <c r="C66" s="30"/>
      <c r="D66" s="15"/>
      <c r="E66" s="11"/>
      <c r="F66" s="22"/>
      <c r="G66" s="25">
        <f>SUM(G68:G69)</f>
        <v>0</v>
      </c>
      <c r="I66" s="51"/>
      <c r="J66" s="50"/>
      <c r="K66" s="50"/>
      <c r="L66" s="50"/>
    </row>
    <row r="67" spans="1:12" s="18" customFormat="1" ht="61.5" thickTop="1" thickBot="1">
      <c r="A67" s="13"/>
      <c r="B67" s="90"/>
      <c r="C67" s="96" t="s">
        <v>144</v>
      </c>
      <c r="D67" s="90"/>
      <c r="E67" s="73"/>
      <c r="F67" s="74"/>
      <c r="G67" s="75"/>
      <c r="I67" s="51"/>
      <c r="J67" s="50"/>
      <c r="K67" s="50"/>
      <c r="L67" s="50"/>
    </row>
    <row r="68" spans="1:12" s="18" customFormat="1" ht="61.5" thickTop="1" thickBot="1">
      <c r="A68" s="13"/>
      <c r="B68" s="15">
        <v>6.1</v>
      </c>
      <c r="C68" s="30" t="s">
        <v>123</v>
      </c>
      <c r="D68" s="15" t="s">
        <v>17</v>
      </c>
      <c r="E68" s="11">
        <v>2</v>
      </c>
      <c r="F68" s="22"/>
      <c r="G68" s="20">
        <f>E68*F68</f>
        <v>0</v>
      </c>
      <c r="I68" s="51"/>
      <c r="J68" s="50"/>
      <c r="K68" s="50"/>
      <c r="L68" s="50"/>
    </row>
    <row r="69" spans="1:12" s="18" customFormat="1" ht="33.75" thickTop="1" thickBot="1">
      <c r="A69" s="13"/>
      <c r="B69" s="15">
        <v>6.2</v>
      </c>
      <c r="C69" s="32" t="s">
        <v>147</v>
      </c>
      <c r="D69" s="15" t="s">
        <v>17</v>
      </c>
      <c r="E69" s="11">
        <v>9</v>
      </c>
      <c r="F69" s="22"/>
      <c r="G69" s="20">
        <f>E69*F69</f>
        <v>0</v>
      </c>
      <c r="I69"/>
      <c r="J69" s="50"/>
      <c r="K69" s="50"/>
      <c r="L69" s="50"/>
    </row>
    <row r="70" spans="1:12" s="18" customFormat="1" ht="16.5" thickTop="1" thickBot="1">
      <c r="A70" s="13"/>
      <c r="B70" s="15">
        <v>6.3</v>
      </c>
      <c r="C70" s="32" t="s">
        <v>141</v>
      </c>
      <c r="D70" s="15" t="s">
        <v>17</v>
      </c>
      <c r="E70" s="11">
        <v>1</v>
      </c>
      <c r="F70" s="22"/>
      <c r="G70" s="20"/>
      <c r="I70"/>
      <c r="J70" s="50"/>
      <c r="K70" s="50"/>
      <c r="L70" s="50"/>
    </row>
    <row r="71" spans="1:12" ht="16.5" thickTop="1" thickBot="1">
      <c r="B71" s="33"/>
      <c r="C71" s="33" t="s">
        <v>246</v>
      </c>
      <c r="D71" s="33"/>
      <c r="E71" s="62"/>
      <c r="F71" s="62"/>
      <c r="G71" s="34">
        <f>G$9+G$14+G$22+G$30+G$45+G$66</f>
        <v>0</v>
      </c>
    </row>
    <row r="72" spans="1:12" ht="16.5" thickTop="1" thickBot="1">
      <c r="B72" s="33"/>
      <c r="C72" s="33" t="s">
        <v>247</v>
      </c>
      <c r="D72" s="33"/>
      <c r="E72" s="33"/>
      <c r="F72" s="33"/>
      <c r="G72" s="36">
        <f>G71*0.1</f>
        <v>0</v>
      </c>
    </row>
    <row r="73" spans="1:12" ht="16.5" thickTop="1" thickBot="1">
      <c r="B73" s="33"/>
      <c r="C73" s="33" t="s">
        <v>248</v>
      </c>
      <c r="D73" s="33"/>
      <c r="E73" s="33"/>
      <c r="F73" s="33"/>
      <c r="G73" s="36">
        <f>G72*0.16</f>
        <v>0</v>
      </c>
    </row>
    <row r="74" spans="1:12" ht="16.5" thickTop="1" thickBot="1">
      <c r="B74" s="33"/>
      <c r="C74" s="33" t="s">
        <v>249</v>
      </c>
      <c r="D74" s="33"/>
      <c r="E74" s="33"/>
      <c r="F74" s="33"/>
      <c r="G74" s="34">
        <f>G73+G72+G71</f>
        <v>0</v>
      </c>
    </row>
    <row r="75" spans="1:12" s="18" customFormat="1" ht="16.5" thickTop="1" thickBot="1">
      <c r="A75" s="13"/>
      <c r="B75" s="8" t="s">
        <v>255</v>
      </c>
      <c r="C75" s="9" t="s">
        <v>244</v>
      </c>
      <c r="D75" s="15"/>
      <c r="E75" s="11"/>
      <c r="F75" s="22"/>
      <c r="G75" s="25">
        <f>G82+SUM(G101:G104)+G106</f>
        <v>0</v>
      </c>
    </row>
    <row r="76" spans="1:12" s="18" customFormat="1" ht="32.25" customHeight="1" thickTop="1" thickBot="1">
      <c r="A76" s="13"/>
      <c r="B76" s="92"/>
      <c r="C76" s="226" t="s">
        <v>245</v>
      </c>
      <c r="D76" s="227"/>
      <c r="E76" s="227"/>
      <c r="F76" s="227"/>
      <c r="G76" s="228"/>
    </row>
    <row r="77" spans="1:12" s="18" customFormat="1" ht="16.5" thickTop="1" thickBot="1">
      <c r="A77" s="13"/>
      <c r="B77" s="15"/>
      <c r="C77" s="185" t="s">
        <v>195</v>
      </c>
      <c r="D77" s="63"/>
      <c r="E77" s="64"/>
      <c r="F77" s="64"/>
      <c r="G77" s="65"/>
    </row>
    <row r="78" spans="1:12" s="18" customFormat="1" ht="16.5" thickTop="1" thickBot="1">
      <c r="A78" s="13"/>
      <c r="B78" s="15"/>
      <c r="C78" s="185" t="s">
        <v>36</v>
      </c>
      <c r="D78" s="210"/>
      <c r="E78" s="211"/>
      <c r="F78" s="211"/>
      <c r="G78" s="212"/>
    </row>
    <row r="79" spans="1:12" s="18" customFormat="1" ht="16.5" thickTop="1" thickBot="1">
      <c r="A79" s="13"/>
      <c r="B79" s="15"/>
      <c r="C79" s="185" t="s">
        <v>43</v>
      </c>
      <c r="D79" s="52"/>
      <c r="E79" s="219" t="s">
        <v>44</v>
      </c>
      <c r="F79" s="223"/>
      <c r="G79" s="61"/>
    </row>
    <row r="80" spans="1:12" s="18" customFormat="1" ht="31.5" thickTop="1" thickBot="1">
      <c r="A80" s="13"/>
      <c r="B80" s="90"/>
      <c r="C80" s="184" t="s">
        <v>124</v>
      </c>
      <c r="D80" s="90"/>
      <c r="E80" s="80"/>
      <c r="F80" s="81"/>
      <c r="G80" s="75"/>
    </row>
    <row r="81" spans="1:7" s="18" customFormat="1" ht="16.5" thickTop="1" thickBot="1">
      <c r="A81" s="13"/>
      <c r="B81" s="15"/>
      <c r="C81" s="9" t="s">
        <v>47</v>
      </c>
      <c r="D81" s="15"/>
      <c r="E81" s="21"/>
      <c r="F81" s="22"/>
      <c r="G81" s="20"/>
    </row>
    <row r="82" spans="1:7" s="18" customFormat="1" ht="61.5" thickTop="1" thickBot="1">
      <c r="A82" s="13"/>
      <c r="B82" s="15">
        <v>7.1</v>
      </c>
      <c r="C82" s="28" t="s">
        <v>196</v>
      </c>
      <c r="D82" s="15"/>
      <c r="E82" s="11" t="s">
        <v>17</v>
      </c>
      <c r="F82" s="22">
        <v>1</v>
      </c>
      <c r="G82" s="20"/>
    </row>
    <row r="83" spans="1:7" s="18" customFormat="1" ht="16.5" thickTop="1" thickBot="1">
      <c r="A83" s="13"/>
      <c r="B83" s="15"/>
      <c r="C83" s="186" t="s">
        <v>40</v>
      </c>
      <c r="D83" s="15"/>
      <c r="E83" s="56"/>
      <c r="F83" s="57"/>
      <c r="G83" s="20"/>
    </row>
    <row r="84" spans="1:7" s="18" customFormat="1" ht="16.5" thickTop="1" thickBot="1">
      <c r="A84" s="13"/>
      <c r="B84" s="15"/>
      <c r="C84" s="187" t="s">
        <v>38</v>
      </c>
      <c r="D84" s="15" t="s">
        <v>67</v>
      </c>
      <c r="E84" s="120">
        <v>948</v>
      </c>
      <c r="F84" s="114"/>
      <c r="G84" s="20"/>
    </row>
    <row r="85" spans="1:7" s="18" customFormat="1" ht="16.5" thickTop="1" thickBot="1">
      <c r="A85" s="13"/>
      <c r="B85" s="15"/>
      <c r="C85" s="187" t="s">
        <v>69</v>
      </c>
      <c r="D85" s="15" t="s">
        <v>53</v>
      </c>
      <c r="E85" s="71">
        <v>1.5</v>
      </c>
      <c r="F85" s="72"/>
      <c r="G85" s="20"/>
    </row>
    <row r="86" spans="1:7" s="18" customFormat="1" ht="16.5" thickTop="1" thickBot="1">
      <c r="A86" s="13"/>
      <c r="B86" s="15"/>
      <c r="C86" s="187" t="s">
        <v>70</v>
      </c>
      <c r="D86" s="15" t="s">
        <v>8</v>
      </c>
      <c r="E86" s="105">
        <v>44</v>
      </c>
      <c r="F86" s="104"/>
      <c r="G86" s="20"/>
    </row>
    <row r="87" spans="1:7" s="18" customFormat="1" ht="16.5" thickTop="1" thickBot="1">
      <c r="A87" s="13"/>
      <c r="B87" s="15"/>
      <c r="C87" s="187" t="s">
        <v>71</v>
      </c>
      <c r="D87" s="15" t="s">
        <v>68</v>
      </c>
      <c r="E87" s="219" t="s">
        <v>93</v>
      </c>
      <c r="F87" s="220"/>
      <c r="G87" s="20"/>
    </row>
    <row r="88" spans="1:7" ht="16.5" thickTop="1" thickBot="1">
      <c r="B88" s="15"/>
      <c r="C88" s="187" t="s">
        <v>72</v>
      </c>
      <c r="D88" s="15" t="s">
        <v>8</v>
      </c>
      <c r="E88" s="122">
        <v>27.12</v>
      </c>
      <c r="F88" s="106"/>
      <c r="G88" s="20"/>
    </row>
    <row r="89" spans="1:7" ht="16.5" thickTop="1" thickBot="1">
      <c r="B89" s="15"/>
      <c r="C89" s="187" t="s">
        <v>73</v>
      </c>
      <c r="D89" s="15" t="s">
        <v>67</v>
      </c>
      <c r="E89" s="82">
        <v>962</v>
      </c>
      <c r="F89" s="83"/>
      <c r="G89" s="20"/>
    </row>
    <row r="90" spans="1:7" ht="16.5" thickTop="1" thickBot="1">
      <c r="B90" s="15"/>
      <c r="C90" s="186" t="s">
        <v>41</v>
      </c>
      <c r="D90" s="15"/>
      <c r="E90" s="58"/>
      <c r="F90" s="59"/>
      <c r="G90" s="20"/>
    </row>
    <row r="91" spans="1:7" ht="16.5" thickTop="1" thickBot="1">
      <c r="A91" s="35"/>
      <c r="B91" s="15"/>
      <c r="C91" s="187" t="s">
        <v>42</v>
      </c>
      <c r="D91" s="19" t="s">
        <v>63</v>
      </c>
      <c r="E91" s="58"/>
      <c r="F91" s="59"/>
      <c r="G91" s="20"/>
    </row>
    <row r="92" spans="1:7" ht="16.5" thickTop="1" thickBot="1">
      <c r="B92" s="15"/>
      <c r="C92" s="185" t="s">
        <v>56</v>
      </c>
      <c r="D92" s="19" t="s">
        <v>53</v>
      </c>
      <c r="E92" s="58"/>
      <c r="F92" s="59"/>
      <c r="G92" s="20"/>
    </row>
    <row r="93" spans="1:7" ht="16.5" thickTop="1" thickBot="1">
      <c r="B93" s="15"/>
      <c r="C93" s="185" t="s">
        <v>57</v>
      </c>
      <c r="D93" s="19" t="s">
        <v>53</v>
      </c>
      <c r="E93" s="58"/>
      <c r="F93" s="59"/>
      <c r="G93" s="20"/>
    </row>
    <row r="94" spans="1:7" ht="16.5" thickTop="1" thickBot="1">
      <c r="B94" s="15"/>
      <c r="C94" s="185" t="s">
        <v>58</v>
      </c>
      <c r="D94" s="19" t="s">
        <v>53</v>
      </c>
      <c r="E94" s="58"/>
      <c r="F94" s="59"/>
      <c r="G94" s="20"/>
    </row>
    <row r="95" spans="1:7" ht="16.5" thickTop="1" thickBot="1">
      <c r="B95" s="15"/>
      <c r="C95" s="185" t="s">
        <v>59</v>
      </c>
      <c r="D95" s="19" t="s">
        <v>53</v>
      </c>
      <c r="E95" s="58"/>
      <c r="F95" s="59"/>
      <c r="G95" s="20"/>
    </row>
    <row r="96" spans="1:7" ht="16.5" thickTop="1" thickBot="1">
      <c r="B96" s="15"/>
      <c r="C96" s="185" t="s">
        <v>60</v>
      </c>
      <c r="D96" s="19" t="s">
        <v>54</v>
      </c>
      <c r="E96" s="58"/>
      <c r="F96" s="59"/>
      <c r="G96" s="20"/>
    </row>
    <row r="97" spans="2:7" ht="16.5" thickTop="1" thickBot="1">
      <c r="B97" s="15"/>
      <c r="C97" s="185" t="s">
        <v>61</v>
      </c>
      <c r="D97" s="19" t="s">
        <v>55</v>
      </c>
      <c r="E97" s="58"/>
      <c r="F97" s="59"/>
      <c r="G97" s="20"/>
    </row>
    <row r="98" spans="2:7" ht="16.5" thickTop="1" thickBot="1">
      <c r="B98" s="15"/>
      <c r="C98" s="185" t="s">
        <v>62</v>
      </c>
      <c r="D98" s="19" t="s">
        <v>55</v>
      </c>
      <c r="E98" s="58"/>
      <c r="F98" s="59"/>
      <c r="G98" s="20"/>
    </row>
    <row r="99" spans="2:7" ht="16.5" thickTop="1" thickBot="1">
      <c r="B99" s="15"/>
      <c r="C99" s="185" t="s">
        <v>45</v>
      </c>
      <c r="D99" s="19" t="s">
        <v>17</v>
      </c>
      <c r="E99" s="58"/>
      <c r="F99" s="59"/>
      <c r="G99" s="20"/>
    </row>
    <row r="100" spans="2:7" ht="31.5" thickTop="1" thickBot="1">
      <c r="B100" s="90">
        <v>7.2</v>
      </c>
      <c r="C100" s="197" t="s">
        <v>263</v>
      </c>
      <c r="D100" s="91"/>
      <c r="E100" s="73"/>
      <c r="F100" s="74"/>
      <c r="G100" s="75"/>
    </row>
    <row r="101" spans="2:7" ht="31.5" thickTop="1" thickBot="1">
      <c r="B101" s="15" t="s">
        <v>235</v>
      </c>
      <c r="C101" s="188" t="s">
        <v>238</v>
      </c>
      <c r="D101" s="19" t="s">
        <v>17</v>
      </c>
      <c r="E101" s="11">
        <v>1</v>
      </c>
      <c r="F101" s="22"/>
      <c r="G101" s="20">
        <f>E101*F101</f>
        <v>0</v>
      </c>
    </row>
    <row r="102" spans="2:7" ht="31.5" thickTop="1" thickBot="1">
      <c r="B102" s="15" t="s">
        <v>236</v>
      </c>
      <c r="C102" s="19" t="s">
        <v>207</v>
      </c>
      <c r="D102" s="15" t="s">
        <v>7</v>
      </c>
      <c r="E102" s="11">
        <v>1</v>
      </c>
      <c r="F102" s="22"/>
      <c r="G102" s="20">
        <f>E102*F102</f>
        <v>0</v>
      </c>
    </row>
    <row r="103" spans="2:7" ht="31.5" thickTop="1" thickBot="1">
      <c r="B103" s="15" t="s">
        <v>237</v>
      </c>
      <c r="C103" s="19" t="s">
        <v>209</v>
      </c>
      <c r="D103" s="15" t="s">
        <v>7</v>
      </c>
      <c r="E103" s="11">
        <v>1</v>
      </c>
      <c r="F103" s="22"/>
      <c r="G103" s="20">
        <f t="shared" ref="G103:G104" si="3">E103*F103</f>
        <v>0</v>
      </c>
    </row>
    <row r="104" spans="2:7" ht="16.5" thickTop="1" thickBot="1">
      <c r="B104" s="15" t="s">
        <v>271</v>
      </c>
      <c r="C104" s="19" t="s">
        <v>208</v>
      </c>
      <c r="D104" s="15" t="s">
        <v>7</v>
      </c>
      <c r="E104" s="11">
        <v>1</v>
      </c>
      <c r="F104" s="22"/>
      <c r="G104" s="20">
        <f t="shared" si="3"/>
        <v>0</v>
      </c>
    </row>
    <row r="105" spans="2:7" ht="16.5" thickTop="1" thickBot="1">
      <c r="B105" s="15"/>
      <c r="C105" s="189" t="s">
        <v>39</v>
      </c>
      <c r="D105" s="19"/>
      <c r="E105" s="21"/>
      <c r="F105" s="22"/>
      <c r="G105" s="20"/>
    </row>
    <row r="106" spans="2:7" ht="46.5" thickTop="1" thickBot="1">
      <c r="B106" s="15">
        <v>7.3</v>
      </c>
      <c r="C106" s="190" t="s">
        <v>197</v>
      </c>
      <c r="D106" s="19" t="s">
        <v>17</v>
      </c>
      <c r="E106" s="11">
        <v>1</v>
      </c>
      <c r="F106" s="22"/>
      <c r="G106" s="20">
        <f>F106</f>
        <v>0</v>
      </c>
    </row>
    <row r="107" spans="2:7" ht="16.5" thickTop="1" thickBot="1">
      <c r="B107" s="15"/>
      <c r="C107" s="191" t="s">
        <v>41</v>
      </c>
      <c r="D107" s="19"/>
      <c r="E107" s="21"/>
      <c r="F107" s="22"/>
      <c r="G107" s="20"/>
    </row>
    <row r="108" spans="2:7" ht="16.5" thickTop="1" thickBot="1">
      <c r="B108" s="15"/>
      <c r="C108" s="187" t="s">
        <v>46</v>
      </c>
      <c r="D108" s="19"/>
      <c r="E108" s="224"/>
      <c r="F108" s="225"/>
      <c r="G108" s="20"/>
    </row>
    <row r="109" spans="2:7" ht="16.5" thickTop="1" thickBot="1">
      <c r="B109" s="15"/>
      <c r="C109" s="187" t="s">
        <v>49</v>
      </c>
      <c r="D109" s="19" t="s">
        <v>52</v>
      </c>
      <c r="E109" s="217"/>
      <c r="F109" s="218"/>
      <c r="G109" s="20"/>
    </row>
    <row r="110" spans="2:7" ht="16.5" thickTop="1" thickBot="1">
      <c r="B110" s="15"/>
      <c r="C110" s="187" t="s">
        <v>51</v>
      </c>
      <c r="D110" s="19" t="s">
        <v>75</v>
      </c>
      <c r="E110" s="217"/>
      <c r="F110" s="218"/>
      <c r="G110" s="20"/>
    </row>
    <row r="111" spans="2:7" ht="16.5" thickTop="1" thickBot="1">
      <c r="B111" s="15"/>
      <c r="C111" s="187" t="s">
        <v>65</v>
      </c>
      <c r="D111" s="19" t="s">
        <v>64</v>
      </c>
      <c r="E111" s="217"/>
      <c r="F111" s="218"/>
      <c r="G111" s="20"/>
    </row>
    <row r="112" spans="2:7" ht="16.5" thickTop="1" thickBot="1">
      <c r="B112" s="15"/>
      <c r="C112" s="185" t="s">
        <v>66</v>
      </c>
      <c r="D112" s="19"/>
      <c r="E112" s="217"/>
      <c r="F112" s="218"/>
      <c r="G112" s="20"/>
    </row>
    <row r="113" spans="1:7" ht="16.5" thickTop="1" thickBot="1">
      <c r="B113" s="15">
        <v>7.4</v>
      </c>
      <c r="C113" s="188" t="s">
        <v>262</v>
      </c>
      <c r="D113" s="19"/>
      <c r="E113" s="67"/>
      <c r="F113" s="68"/>
      <c r="G113" s="60"/>
    </row>
    <row r="114" spans="1:7" ht="16.5" thickTop="1" thickBot="1">
      <c r="B114" s="15"/>
      <c r="C114" s="188"/>
      <c r="D114" s="19"/>
      <c r="E114" s="67"/>
      <c r="F114" s="68"/>
      <c r="G114" s="60"/>
    </row>
    <row r="115" spans="1:7" ht="16.5" thickTop="1" thickBot="1">
      <c r="B115" s="33"/>
      <c r="C115" s="33" t="s">
        <v>250</v>
      </c>
      <c r="D115" s="33"/>
      <c r="E115" s="62"/>
      <c r="F115" s="62"/>
      <c r="G115" s="34">
        <f>G75</f>
        <v>0</v>
      </c>
    </row>
    <row r="116" spans="1:7" ht="16.5" thickTop="1" thickBot="1">
      <c r="B116" s="33"/>
      <c r="C116" s="33" t="s">
        <v>251</v>
      </c>
      <c r="D116" s="33"/>
      <c r="E116" s="33"/>
      <c r="F116" s="33"/>
      <c r="G116" s="36">
        <f>G115*0.1</f>
        <v>0</v>
      </c>
    </row>
    <row r="117" spans="1:7" ht="16.5" thickTop="1" thickBot="1">
      <c r="B117" s="33"/>
      <c r="C117" s="33" t="s">
        <v>252</v>
      </c>
      <c r="D117" s="33"/>
      <c r="E117" s="33"/>
      <c r="F117" s="33"/>
      <c r="G117" s="36">
        <f>G116*0.16</f>
        <v>0</v>
      </c>
    </row>
    <row r="118" spans="1:7" ht="16.5" thickTop="1" thickBot="1">
      <c r="B118" s="33"/>
      <c r="C118" s="33" t="s">
        <v>253</v>
      </c>
      <c r="D118" s="33"/>
      <c r="E118" s="33"/>
      <c r="F118" s="33"/>
      <c r="G118" s="34">
        <f>G117+G116+G115</f>
        <v>0</v>
      </c>
    </row>
    <row r="119" spans="1:7" s="18" customFormat="1" ht="16.5" thickTop="1" thickBot="1">
      <c r="A119" s="13"/>
      <c r="B119" s="8" t="s">
        <v>254</v>
      </c>
      <c r="C119" s="9" t="s">
        <v>256</v>
      </c>
      <c r="D119" s="15"/>
      <c r="E119" s="11"/>
      <c r="F119" s="22"/>
      <c r="G119" s="25">
        <f>G126+G146+SUM(G155:G156)</f>
        <v>0</v>
      </c>
    </row>
    <row r="120" spans="1:7" s="18" customFormat="1" ht="31.5" thickTop="1" thickBot="1">
      <c r="A120" s="13"/>
      <c r="B120" s="92"/>
      <c r="C120" s="184" t="s">
        <v>194</v>
      </c>
      <c r="D120" s="90"/>
      <c r="E120" s="73"/>
      <c r="F120" s="74"/>
      <c r="G120" s="76"/>
    </row>
    <row r="121" spans="1:7" s="18" customFormat="1" ht="16.5" thickTop="1" thickBot="1">
      <c r="A121" s="13"/>
      <c r="B121" s="15"/>
      <c r="C121" s="185" t="s">
        <v>195</v>
      </c>
      <c r="D121" s="63"/>
      <c r="E121" s="64"/>
      <c r="F121" s="64"/>
      <c r="G121" s="65"/>
    </row>
    <row r="122" spans="1:7" s="18" customFormat="1" ht="16.5" thickTop="1" thickBot="1">
      <c r="A122" s="13"/>
      <c r="B122" s="15"/>
      <c r="C122" s="185" t="s">
        <v>36</v>
      </c>
      <c r="D122" s="210"/>
      <c r="E122" s="211"/>
      <c r="F122" s="211"/>
      <c r="G122" s="212"/>
    </row>
    <row r="123" spans="1:7" s="18" customFormat="1" ht="16.5" thickTop="1" thickBot="1">
      <c r="A123" s="13"/>
      <c r="B123" s="15"/>
      <c r="C123" s="185" t="s">
        <v>43</v>
      </c>
      <c r="D123" s="52"/>
      <c r="E123" s="219" t="s">
        <v>44</v>
      </c>
      <c r="F123" s="223"/>
      <c r="G123" s="61"/>
    </row>
    <row r="124" spans="1:7" s="18" customFormat="1" ht="33.75" customHeight="1" thickTop="1" thickBot="1">
      <c r="A124" s="13"/>
      <c r="B124" s="90"/>
      <c r="C124" s="226" t="s">
        <v>245</v>
      </c>
      <c r="D124" s="227"/>
      <c r="E124" s="227"/>
      <c r="F124" s="227"/>
      <c r="G124" s="228"/>
    </row>
    <row r="125" spans="1:7" s="18" customFormat="1" ht="16.5" thickTop="1" thickBot="1">
      <c r="A125" s="13"/>
      <c r="B125" s="15"/>
      <c r="C125" s="9" t="s">
        <v>47</v>
      </c>
      <c r="D125" s="15"/>
      <c r="E125" s="21"/>
      <c r="F125" s="22"/>
      <c r="G125" s="20"/>
    </row>
    <row r="126" spans="1:7" s="18" customFormat="1" ht="61.5" thickTop="1" thickBot="1">
      <c r="A126" s="13"/>
      <c r="B126" s="15">
        <v>7.1</v>
      </c>
      <c r="C126" s="28" t="s">
        <v>196</v>
      </c>
      <c r="D126" s="15"/>
      <c r="E126" s="11" t="s">
        <v>17</v>
      </c>
      <c r="F126" s="22">
        <v>1</v>
      </c>
      <c r="G126" s="20"/>
    </row>
    <row r="127" spans="1:7" s="18" customFormat="1" ht="16.5" thickTop="1" thickBot="1">
      <c r="A127" s="13"/>
      <c r="B127" s="15"/>
      <c r="C127" s="186" t="s">
        <v>40</v>
      </c>
      <c r="D127" s="15"/>
      <c r="E127" s="56"/>
      <c r="F127" s="57"/>
      <c r="G127" s="20"/>
    </row>
    <row r="128" spans="1:7" s="18" customFormat="1" ht="16.5" thickTop="1" thickBot="1">
      <c r="A128" s="13"/>
      <c r="B128" s="15"/>
      <c r="C128" s="187" t="s">
        <v>38</v>
      </c>
      <c r="D128" s="15" t="s">
        <v>67</v>
      </c>
      <c r="E128" s="120">
        <v>948</v>
      </c>
      <c r="F128" s="114"/>
      <c r="G128" s="20"/>
    </row>
    <row r="129" spans="1:7" s="18" customFormat="1" ht="16.5" thickTop="1" thickBot="1">
      <c r="A129" s="13"/>
      <c r="B129" s="15"/>
      <c r="C129" s="187" t="s">
        <v>69</v>
      </c>
      <c r="D129" s="15" t="s">
        <v>53</v>
      </c>
      <c r="E129" s="71">
        <v>1.5</v>
      </c>
      <c r="F129" s="72"/>
      <c r="G129" s="20"/>
    </row>
    <row r="130" spans="1:7" s="18" customFormat="1" ht="16.5" thickTop="1" thickBot="1">
      <c r="A130" s="13"/>
      <c r="B130" s="15"/>
      <c r="C130" s="187" t="s">
        <v>70</v>
      </c>
      <c r="D130" s="15" t="s">
        <v>8</v>
      </c>
      <c r="E130" s="105">
        <v>44</v>
      </c>
      <c r="F130" s="104"/>
      <c r="G130" s="20"/>
    </row>
    <row r="131" spans="1:7" s="18" customFormat="1" ht="16.5" thickTop="1" thickBot="1">
      <c r="A131" s="13"/>
      <c r="B131" s="15"/>
      <c r="C131" s="187" t="s">
        <v>71</v>
      </c>
      <c r="D131" s="15" t="s">
        <v>68</v>
      </c>
      <c r="E131" s="219" t="s">
        <v>93</v>
      </c>
      <c r="F131" s="220"/>
      <c r="G131" s="20"/>
    </row>
    <row r="132" spans="1:7" ht="16.5" thickTop="1" thickBot="1">
      <c r="B132" s="15"/>
      <c r="C132" s="187" t="s">
        <v>72</v>
      </c>
      <c r="D132" s="15" t="s">
        <v>8</v>
      </c>
      <c r="E132" s="122">
        <v>27.12</v>
      </c>
      <c r="F132" s="106"/>
      <c r="G132" s="20"/>
    </row>
    <row r="133" spans="1:7" ht="16.5" thickTop="1" thickBot="1">
      <c r="B133" s="15"/>
      <c r="C133" s="187" t="s">
        <v>73</v>
      </c>
      <c r="D133" s="15" t="s">
        <v>67</v>
      </c>
      <c r="E133" s="195">
        <v>962</v>
      </c>
      <c r="F133" s="196"/>
      <c r="G133" s="20"/>
    </row>
    <row r="134" spans="1:7" ht="16.5" thickTop="1" thickBot="1">
      <c r="B134" s="15"/>
      <c r="C134" s="186" t="s">
        <v>41</v>
      </c>
      <c r="D134" s="15"/>
      <c r="E134" s="58"/>
      <c r="F134" s="59"/>
      <c r="G134" s="20"/>
    </row>
    <row r="135" spans="1:7" ht="16.5" thickTop="1" thickBot="1">
      <c r="A135" s="35"/>
      <c r="B135" s="15"/>
      <c r="C135" s="187" t="s">
        <v>42</v>
      </c>
      <c r="D135" s="19" t="s">
        <v>63</v>
      </c>
      <c r="E135" s="58"/>
      <c r="F135" s="59"/>
      <c r="G135" s="20"/>
    </row>
    <row r="136" spans="1:7" ht="16.5" thickTop="1" thickBot="1">
      <c r="B136" s="15"/>
      <c r="C136" s="185" t="s">
        <v>56</v>
      </c>
      <c r="D136" s="19" t="s">
        <v>53</v>
      </c>
      <c r="E136" s="58"/>
      <c r="F136" s="59"/>
      <c r="G136" s="20"/>
    </row>
    <row r="137" spans="1:7" ht="16.5" thickTop="1" thickBot="1">
      <c r="B137" s="15"/>
      <c r="C137" s="185" t="s">
        <v>57</v>
      </c>
      <c r="D137" s="19" t="s">
        <v>53</v>
      </c>
      <c r="E137" s="58"/>
      <c r="F137" s="59"/>
      <c r="G137" s="20"/>
    </row>
    <row r="138" spans="1:7" ht="16.5" thickTop="1" thickBot="1">
      <c r="B138" s="15"/>
      <c r="C138" s="185" t="s">
        <v>58</v>
      </c>
      <c r="D138" s="19" t="s">
        <v>53</v>
      </c>
      <c r="E138" s="58"/>
      <c r="F138" s="59"/>
      <c r="G138" s="20"/>
    </row>
    <row r="139" spans="1:7" ht="16.5" thickTop="1" thickBot="1">
      <c r="B139" s="15"/>
      <c r="C139" s="185" t="s">
        <v>59</v>
      </c>
      <c r="D139" s="19" t="s">
        <v>53</v>
      </c>
      <c r="E139" s="58"/>
      <c r="F139" s="59"/>
      <c r="G139" s="20"/>
    </row>
    <row r="140" spans="1:7" ht="16.5" thickTop="1" thickBot="1">
      <c r="B140" s="15"/>
      <c r="C140" s="185" t="s">
        <v>60</v>
      </c>
      <c r="D140" s="19" t="s">
        <v>54</v>
      </c>
      <c r="E140" s="58"/>
      <c r="F140" s="59"/>
      <c r="G140" s="20"/>
    </row>
    <row r="141" spans="1:7" ht="16.5" thickTop="1" thickBot="1">
      <c r="B141" s="15"/>
      <c r="C141" s="185" t="s">
        <v>61</v>
      </c>
      <c r="D141" s="19" t="s">
        <v>55</v>
      </c>
      <c r="E141" s="58"/>
      <c r="F141" s="59"/>
      <c r="G141" s="20"/>
    </row>
    <row r="142" spans="1:7" ht="16.5" thickTop="1" thickBot="1">
      <c r="B142" s="15"/>
      <c r="C142" s="185" t="s">
        <v>62</v>
      </c>
      <c r="D142" s="19" t="s">
        <v>55</v>
      </c>
      <c r="E142" s="58"/>
      <c r="F142" s="59"/>
      <c r="G142" s="20"/>
    </row>
    <row r="143" spans="1:7" ht="16.5" thickTop="1" thickBot="1">
      <c r="B143" s="15"/>
      <c r="C143" s="185" t="s">
        <v>45</v>
      </c>
      <c r="D143" s="19" t="s">
        <v>17</v>
      </c>
      <c r="E143" s="58"/>
      <c r="F143" s="59"/>
      <c r="G143" s="20"/>
    </row>
    <row r="144" spans="1:7" ht="16.5" thickTop="1" thickBot="1">
      <c r="B144" s="90">
        <v>7.2</v>
      </c>
      <c r="C144" s="197" t="s">
        <v>264</v>
      </c>
      <c r="D144" s="91"/>
      <c r="E144" s="73"/>
      <c r="F144" s="74"/>
      <c r="G144" s="75"/>
    </row>
    <row r="145" spans="2:7" ht="16.5" thickTop="1" thickBot="1">
      <c r="B145" s="15"/>
      <c r="C145" s="189" t="s">
        <v>39</v>
      </c>
      <c r="D145" s="19"/>
      <c r="E145" s="21"/>
      <c r="F145" s="22"/>
      <c r="G145" s="20"/>
    </row>
    <row r="146" spans="2:7" ht="46.5" thickTop="1" thickBot="1">
      <c r="B146" s="15">
        <v>7.3</v>
      </c>
      <c r="C146" s="190" t="s">
        <v>197</v>
      </c>
      <c r="D146" s="19" t="s">
        <v>17</v>
      </c>
      <c r="E146" s="11">
        <v>1</v>
      </c>
      <c r="F146" s="22"/>
      <c r="G146" s="20">
        <f>F146</f>
        <v>0</v>
      </c>
    </row>
    <row r="147" spans="2:7" ht="16.5" thickTop="1" thickBot="1">
      <c r="B147" s="15"/>
      <c r="C147" s="191" t="s">
        <v>41</v>
      </c>
      <c r="D147" s="19"/>
      <c r="E147" s="21"/>
      <c r="F147" s="22"/>
      <c r="G147" s="20"/>
    </row>
    <row r="148" spans="2:7" ht="16.5" thickTop="1" thickBot="1">
      <c r="B148" s="15"/>
      <c r="C148" s="187" t="s">
        <v>46</v>
      </c>
      <c r="D148" s="19"/>
      <c r="E148" s="224"/>
      <c r="F148" s="225"/>
      <c r="G148" s="20"/>
    </row>
    <row r="149" spans="2:7" ht="16.5" thickTop="1" thickBot="1">
      <c r="B149" s="15"/>
      <c r="C149" s="187" t="s">
        <v>49</v>
      </c>
      <c r="D149" s="19" t="s">
        <v>52</v>
      </c>
      <c r="E149" s="217"/>
      <c r="F149" s="218"/>
      <c r="G149" s="20"/>
    </row>
    <row r="150" spans="2:7" ht="16.5" thickTop="1" thickBot="1">
      <c r="B150" s="15"/>
      <c r="C150" s="187" t="s">
        <v>51</v>
      </c>
      <c r="D150" s="19" t="s">
        <v>75</v>
      </c>
      <c r="E150" s="217"/>
      <c r="F150" s="218"/>
      <c r="G150" s="20"/>
    </row>
    <row r="151" spans="2:7" ht="16.5" thickTop="1" thickBot="1">
      <c r="B151" s="15"/>
      <c r="C151" s="187" t="s">
        <v>65</v>
      </c>
      <c r="D151" s="19" t="s">
        <v>64</v>
      </c>
      <c r="E151" s="217"/>
      <c r="F151" s="218"/>
      <c r="G151" s="20"/>
    </row>
    <row r="152" spans="2:7" ht="16.5" thickTop="1" thickBot="1">
      <c r="B152" s="15"/>
      <c r="C152" s="185" t="s">
        <v>66</v>
      </c>
      <c r="D152" s="19"/>
      <c r="E152" s="217"/>
      <c r="F152" s="218"/>
      <c r="G152" s="20"/>
    </row>
    <row r="153" spans="2:7" ht="16.5" thickTop="1" thickBot="1">
      <c r="B153" s="15"/>
      <c r="C153" s="191" t="s">
        <v>76</v>
      </c>
      <c r="D153" s="19"/>
      <c r="E153" s="67"/>
      <c r="F153" s="68"/>
      <c r="G153" s="60"/>
    </row>
    <row r="154" spans="2:7" ht="31.5" thickTop="1" thickBot="1">
      <c r="B154" s="90">
        <v>7.4</v>
      </c>
      <c r="C154" s="197" t="s">
        <v>239</v>
      </c>
      <c r="D154" s="91"/>
      <c r="E154" s="198">
        <v>0</v>
      </c>
      <c r="F154" s="74"/>
      <c r="G154" s="75"/>
    </row>
    <row r="155" spans="2:7" ht="31.5" thickTop="1" thickBot="1">
      <c r="B155" s="15" t="s">
        <v>78</v>
      </c>
      <c r="C155" s="188" t="s">
        <v>240</v>
      </c>
      <c r="D155" s="19" t="s">
        <v>17</v>
      </c>
      <c r="E155" s="11">
        <v>1</v>
      </c>
      <c r="F155" s="22"/>
      <c r="G155" s="20">
        <f>E155*F155</f>
        <v>0</v>
      </c>
    </row>
    <row r="156" spans="2:7" ht="46.5" thickTop="1" thickBot="1">
      <c r="B156" s="15" t="s">
        <v>79</v>
      </c>
      <c r="C156" s="188" t="s">
        <v>241</v>
      </c>
      <c r="D156" s="19" t="s">
        <v>8</v>
      </c>
      <c r="E156" s="11">
        <v>125</v>
      </c>
      <c r="F156" s="22"/>
      <c r="G156" s="20">
        <f>E156*F156</f>
        <v>0</v>
      </c>
    </row>
    <row r="157" spans="2:7" ht="16.5" thickTop="1" thickBot="1">
      <c r="B157" s="33"/>
      <c r="C157" s="33" t="s">
        <v>258</v>
      </c>
      <c r="D157" s="33"/>
      <c r="E157" s="62"/>
      <c r="F157" s="62"/>
      <c r="G157" s="34">
        <f>G119</f>
        <v>0</v>
      </c>
    </row>
    <row r="158" spans="2:7" ht="16.5" thickTop="1" thickBot="1">
      <c r="B158" s="33"/>
      <c r="C158" s="33" t="s">
        <v>259</v>
      </c>
      <c r="D158" s="33"/>
      <c r="E158" s="33"/>
      <c r="F158" s="33"/>
      <c r="G158" s="36">
        <f>G157*0.1</f>
        <v>0</v>
      </c>
    </row>
    <row r="159" spans="2:7" ht="16.5" thickTop="1" thickBot="1">
      <c r="B159" s="33"/>
      <c r="C159" s="33" t="s">
        <v>260</v>
      </c>
      <c r="D159" s="33"/>
      <c r="E159" s="33"/>
      <c r="F159" s="33"/>
      <c r="G159" s="36">
        <f>G158*0.16</f>
        <v>0</v>
      </c>
    </row>
    <row r="160" spans="2:7" ht="16.5" thickTop="1" thickBot="1">
      <c r="B160" s="33"/>
      <c r="C160" s="33" t="s">
        <v>261</v>
      </c>
      <c r="D160" s="33"/>
      <c r="E160" s="33"/>
      <c r="F160" s="33"/>
      <c r="G160" s="34">
        <f>G159+G158+G157</f>
        <v>0</v>
      </c>
    </row>
    <row r="161" ht="15.75" thickTop="1"/>
  </sheetData>
  <mergeCells count="24">
    <mergeCell ref="E150:F150"/>
    <mergeCell ref="E151:F151"/>
    <mergeCell ref="E152:F152"/>
    <mergeCell ref="C76:G76"/>
    <mergeCell ref="C124:G124"/>
    <mergeCell ref="D122:G122"/>
    <mergeCell ref="E123:F123"/>
    <mergeCell ref="E131:F131"/>
    <mergeCell ref="E148:F148"/>
    <mergeCell ref="E149:F149"/>
    <mergeCell ref="E112:F112"/>
    <mergeCell ref="D78:G78"/>
    <mergeCell ref="E79:F79"/>
    <mergeCell ref="E87:F87"/>
    <mergeCell ref="E108:F108"/>
    <mergeCell ref="E109:F109"/>
    <mergeCell ref="E110:F110"/>
    <mergeCell ref="E111:F111"/>
    <mergeCell ref="D34:G34"/>
    <mergeCell ref="B2:G2"/>
    <mergeCell ref="B3:G3"/>
    <mergeCell ref="B5:G5"/>
    <mergeCell ref="D32:G32"/>
    <mergeCell ref="D33:G33"/>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8" max="16383" man="1"/>
    <brk id="74" max="16383" man="1"/>
    <brk id="11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pageSetUpPr fitToPage="1"/>
  </sheetPr>
  <dimension ref="A2:L163"/>
  <sheetViews>
    <sheetView view="pageBreakPreview" zoomScale="90" zoomScaleNormal="100" zoomScaleSheetLayoutView="90" workbookViewId="0">
      <selection activeCell="C43" sqref="C43"/>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198</v>
      </c>
      <c r="C5" s="213"/>
      <c r="D5" s="213"/>
      <c r="E5" s="213"/>
      <c r="F5" s="213"/>
      <c r="G5" s="213"/>
    </row>
    <row r="6" spans="1:7" ht="16.5" thickTop="1" thickBot="1">
      <c r="B6" s="5" t="s">
        <v>179</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102">
        <v>9</v>
      </c>
      <c r="F15" s="16"/>
      <c r="G15" s="20">
        <f t="shared" ref="G15:G21" si="0">E15*F15</f>
        <v>0</v>
      </c>
    </row>
    <row r="16" spans="1:7" s="18" customFormat="1" ht="31.5" thickTop="1" thickBot="1">
      <c r="A16" s="13"/>
      <c r="B16" s="15">
        <v>2.2000000000000002</v>
      </c>
      <c r="C16" s="19" t="s">
        <v>227</v>
      </c>
      <c r="D16" s="15" t="s">
        <v>8</v>
      </c>
      <c r="E16" s="11">
        <v>379.8</v>
      </c>
      <c r="F16" s="16"/>
      <c r="G16" s="20">
        <f t="shared" si="0"/>
        <v>0</v>
      </c>
    </row>
    <row r="17" spans="1:7" s="18" customFormat="1" ht="31.5" thickTop="1" thickBot="1">
      <c r="A17" s="13"/>
      <c r="B17" s="15">
        <v>2.2999999999999998</v>
      </c>
      <c r="C17" s="19" t="s">
        <v>226</v>
      </c>
      <c r="D17" s="15" t="s">
        <v>8</v>
      </c>
      <c r="E17" s="11">
        <v>42.2</v>
      </c>
      <c r="F17" s="16"/>
      <c r="G17" s="20">
        <f t="shared" si="0"/>
        <v>0</v>
      </c>
    </row>
    <row r="18" spans="1:7" s="18" customFormat="1" ht="31.5" thickTop="1" thickBot="1">
      <c r="A18" s="13"/>
      <c r="B18" s="15">
        <v>2.4</v>
      </c>
      <c r="C18" s="19" t="s">
        <v>117</v>
      </c>
      <c r="D18" s="15" t="s">
        <v>18</v>
      </c>
      <c r="E18" s="11">
        <v>3.798</v>
      </c>
      <c r="F18" s="16"/>
      <c r="G18" s="20">
        <f t="shared" si="0"/>
        <v>0</v>
      </c>
    </row>
    <row r="19" spans="1:7" s="18" customFormat="1" ht="31.5" thickTop="1" thickBot="1">
      <c r="A19" s="13"/>
      <c r="B19" s="15">
        <v>2.5</v>
      </c>
      <c r="C19" s="19" t="s">
        <v>118</v>
      </c>
      <c r="D19" s="15" t="s">
        <v>18</v>
      </c>
      <c r="E19" s="11">
        <v>3.798</v>
      </c>
      <c r="F19" s="16"/>
      <c r="G19" s="20">
        <f t="shared" si="0"/>
        <v>0</v>
      </c>
    </row>
    <row r="20" spans="1:7" s="18" customFormat="1" ht="46.5" thickTop="1" thickBot="1">
      <c r="A20" s="13"/>
      <c r="B20" s="15">
        <v>2.6</v>
      </c>
      <c r="C20" s="19" t="s">
        <v>224</v>
      </c>
      <c r="D20" s="15" t="s">
        <v>8</v>
      </c>
      <c r="E20" s="11">
        <v>379.8</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SUM(G23:G29)</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135</v>
      </c>
      <c r="F24" s="22"/>
      <c r="G24" s="20">
        <f>E24*F24</f>
        <v>0</v>
      </c>
    </row>
    <row r="25" spans="1:7" s="18" customFormat="1" ht="18.75" thickTop="1" thickBot="1">
      <c r="A25" s="13"/>
      <c r="B25" s="15">
        <v>3.2</v>
      </c>
      <c r="C25" s="23" t="s">
        <v>20</v>
      </c>
      <c r="D25" s="15" t="s">
        <v>17</v>
      </c>
      <c r="E25" s="11">
        <v>2</v>
      </c>
      <c r="F25" s="22"/>
      <c r="G25" s="20">
        <f>E25*F25</f>
        <v>0</v>
      </c>
    </row>
    <row r="26" spans="1:7" s="18" customFormat="1" ht="18.75" thickTop="1" thickBot="1">
      <c r="A26" s="13"/>
      <c r="B26" s="15">
        <v>3.3</v>
      </c>
      <c r="C26" s="23" t="s">
        <v>21</v>
      </c>
      <c r="D26" s="15" t="s">
        <v>17</v>
      </c>
      <c r="E26" s="11">
        <v>1</v>
      </c>
      <c r="F26" s="22"/>
      <c r="G26" s="20"/>
    </row>
    <row r="27" spans="1:7" s="18" customFormat="1" ht="46.5" thickTop="1" thickBot="1">
      <c r="A27" s="13"/>
      <c r="B27" s="15">
        <v>3.4</v>
      </c>
      <c r="C27" s="19" t="s">
        <v>210</v>
      </c>
      <c r="D27" s="15" t="s">
        <v>30</v>
      </c>
      <c r="E27" s="11">
        <v>1</v>
      </c>
      <c r="F27" s="22"/>
      <c r="G27" s="20">
        <f>E27*F27</f>
        <v>0</v>
      </c>
    </row>
    <row r="28" spans="1:7" s="18" customFormat="1" ht="121.5" thickTop="1" thickBot="1">
      <c r="A28" s="13"/>
      <c r="B28" s="15">
        <v>3.5</v>
      </c>
      <c r="C28" s="19" t="s">
        <v>230</v>
      </c>
      <c r="D28" s="15" t="s">
        <v>30</v>
      </c>
      <c r="E28" s="11">
        <v>1</v>
      </c>
      <c r="F28" s="22"/>
      <c r="G28" s="20">
        <f>E28*F28</f>
        <v>0</v>
      </c>
    </row>
    <row r="29" spans="1:7" s="18" customFormat="1" ht="16.5" thickTop="1" thickBot="1">
      <c r="A29" s="13"/>
      <c r="B29" s="15"/>
      <c r="C29" s="19"/>
      <c r="D29" s="15"/>
      <c r="E29" s="11"/>
      <c r="F29" s="22"/>
      <c r="G29" s="20"/>
    </row>
    <row r="30" spans="1:7" s="18" customFormat="1" ht="16.5" thickTop="1" thickBot="1">
      <c r="A30" s="13"/>
      <c r="B30" s="15"/>
      <c r="C30" s="47" t="s">
        <v>23</v>
      </c>
      <c r="D30" s="15"/>
      <c r="E30" s="24"/>
      <c r="F30" s="22"/>
      <c r="G30" s="48">
        <f>G9+G14+G22</f>
        <v>0</v>
      </c>
    </row>
    <row r="31" spans="1:7" s="18" customFormat="1" ht="16.5" thickTop="1" thickBot="1">
      <c r="A31" s="13"/>
      <c r="B31" s="15"/>
      <c r="C31" s="47" t="s">
        <v>24</v>
      </c>
      <c r="D31" s="15"/>
      <c r="E31" s="24"/>
      <c r="F31" s="22"/>
      <c r="G31" s="48">
        <f>G30</f>
        <v>0</v>
      </c>
    </row>
    <row r="32" spans="1:7" s="18" customFormat="1" ht="16.5" thickTop="1" thickBot="1">
      <c r="A32" s="13"/>
      <c r="B32" s="8" t="s">
        <v>90</v>
      </c>
      <c r="C32" s="9"/>
      <c r="D32" s="15"/>
      <c r="E32" s="24"/>
      <c r="F32" s="22"/>
      <c r="G32" s="25">
        <f>SUM(G38:G46)</f>
        <v>0</v>
      </c>
    </row>
    <row r="33" spans="1:7" s="18" customFormat="1" ht="16.5" thickTop="1" thickBot="1">
      <c r="A33" s="13"/>
      <c r="B33" s="92"/>
      <c r="C33" s="91" t="s">
        <v>34</v>
      </c>
      <c r="D33" s="90"/>
      <c r="E33" s="77"/>
      <c r="F33" s="74"/>
      <c r="G33" s="76"/>
    </row>
    <row r="34" spans="1:7" s="18" customFormat="1" ht="16.5" thickTop="1" thickBot="1">
      <c r="A34" s="13"/>
      <c r="B34" s="8"/>
      <c r="C34" s="55" t="s">
        <v>35</v>
      </c>
      <c r="D34" s="214"/>
      <c r="E34" s="215"/>
      <c r="F34" s="215"/>
      <c r="G34" s="216"/>
    </row>
    <row r="35" spans="1:7" s="18" customFormat="1" ht="16.5" thickTop="1" thickBot="1">
      <c r="A35" s="13"/>
      <c r="B35" s="8"/>
      <c r="C35" s="55" t="s">
        <v>32</v>
      </c>
      <c r="D35" s="210"/>
      <c r="E35" s="211"/>
      <c r="F35" s="211"/>
      <c r="G35" s="212"/>
    </row>
    <row r="36" spans="1:7" s="18" customFormat="1" ht="16.5" thickTop="1" thickBot="1">
      <c r="A36" s="13"/>
      <c r="B36" s="8"/>
      <c r="C36" s="55" t="s">
        <v>33</v>
      </c>
      <c r="D36" s="210"/>
      <c r="E36" s="211"/>
      <c r="F36" s="211"/>
      <c r="G36" s="212"/>
    </row>
    <row r="37" spans="1:7" s="18" customFormat="1" ht="31.5" thickTop="1" thickBot="1">
      <c r="A37" s="13"/>
      <c r="B37" s="92"/>
      <c r="C37" s="91" t="s">
        <v>103</v>
      </c>
      <c r="D37" s="93"/>
      <c r="E37" s="98"/>
      <c r="F37" s="81"/>
      <c r="G37" s="97"/>
    </row>
    <row r="38" spans="1:7" s="18" customFormat="1" ht="31.5" thickTop="1" thickBot="1">
      <c r="A38" s="13"/>
      <c r="B38" s="26">
        <v>4.0999999999999996</v>
      </c>
      <c r="C38" s="19" t="s">
        <v>37</v>
      </c>
      <c r="D38" s="15" t="s">
        <v>7</v>
      </c>
      <c r="E38" s="24">
        <v>1</v>
      </c>
      <c r="F38" s="22"/>
      <c r="G38" s="27">
        <f>F38*E38</f>
        <v>0</v>
      </c>
    </row>
    <row r="39" spans="1:7" s="18" customFormat="1" ht="31.5" thickTop="1" thickBot="1">
      <c r="A39" s="13"/>
      <c r="B39" s="26">
        <v>4.2</v>
      </c>
      <c r="C39" s="19" t="s">
        <v>115</v>
      </c>
      <c r="D39" s="15" t="s">
        <v>17</v>
      </c>
      <c r="E39" s="24">
        <v>6</v>
      </c>
      <c r="F39" s="22"/>
      <c r="G39" s="27">
        <f>F39*E39</f>
        <v>0</v>
      </c>
    </row>
    <row r="40" spans="1:7" s="18" customFormat="1" ht="61.5" thickTop="1" thickBot="1">
      <c r="A40" s="13"/>
      <c r="B40" s="94"/>
      <c r="C40" s="91" t="s">
        <v>287</v>
      </c>
      <c r="D40" s="90"/>
      <c r="E40" s="77"/>
      <c r="F40" s="74"/>
      <c r="G40" s="78"/>
    </row>
    <row r="41" spans="1:7" s="18" customFormat="1" ht="16.5" thickTop="1" thickBot="1">
      <c r="A41" s="13"/>
      <c r="B41" s="26">
        <v>4.3</v>
      </c>
      <c r="C41" s="19" t="s">
        <v>274</v>
      </c>
      <c r="D41" s="15" t="s">
        <v>17</v>
      </c>
      <c r="E41" s="24">
        <v>1</v>
      </c>
      <c r="F41" s="22"/>
      <c r="G41" s="27">
        <f t="shared" ref="G41:G46" si="1">F41*E41</f>
        <v>0</v>
      </c>
    </row>
    <row r="42" spans="1:7" s="18" customFormat="1" ht="16.5" thickTop="1" thickBot="1">
      <c r="A42" s="13"/>
      <c r="B42" s="26">
        <v>4.4000000000000004</v>
      </c>
      <c r="C42" s="19" t="s">
        <v>81</v>
      </c>
      <c r="D42" s="15" t="s">
        <v>7</v>
      </c>
      <c r="E42" s="24">
        <v>1</v>
      </c>
      <c r="F42" s="22"/>
      <c r="G42" s="27">
        <f t="shared" si="1"/>
        <v>0</v>
      </c>
    </row>
    <row r="43" spans="1:7" s="18" customFormat="1" ht="16.5" thickTop="1" thickBot="1">
      <c r="A43" s="13"/>
      <c r="B43" s="26">
        <v>4.5</v>
      </c>
      <c r="C43" s="19" t="s">
        <v>22</v>
      </c>
      <c r="D43" s="15" t="s">
        <v>17</v>
      </c>
      <c r="E43" s="24">
        <v>1</v>
      </c>
      <c r="F43" s="22"/>
      <c r="G43" s="27">
        <f t="shared" si="1"/>
        <v>0</v>
      </c>
    </row>
    <row r="44" spans="1:7" s="18" customFormat="1" ht="31.5" thickTop="1" thickBot="1">
      <c r="A44" s="13"/>
      <c r="B44" s="26">
        <v>4.5999999999999996</v>
      </c>
      <c r="C44" s="19" t="s">
        <v>130</v>
      </c>
      <c r="D44" s="15" t="s">
        <v>17</v>
      </c>
      <c r="E44" s="24">
        <v>1</v>
      </c>
      <c r="F44" s="22"/>
      <c r="G44" s="27">
        <f t="shared" si="1"/>
        <v>0</v>
      </c>
    </row>
    <row r="45" spans="1:7" s="18" customFormat="1" ht="31.5" thickTop="1" thickBot="1">
      <c r="A45" s="13"/>
      <c r="B45" s="26">
        <v>4.7</v>
      </c>
      <c r="C45" s="19" t="s">
        <v>278</v>
      </c>
      <c r="D45" s="15" t="s">
        <v>7</v>
      </c>
      <c r="E45" s="24">
        <v>1</v>
      </c>
      <c r="F45" s="22"/>
      <c r="G45" s="27">
        <f t="shared" si="1"/>
        <v>0</v>
      </c>
    </row>
    <row r="46" spans="1:7" s="18" customFormat="1" ht="16.5" thickTop="1" thickBot="1">
      <c r="A46" s="13"/>
      <c r="B46" s="26">
        <v>4.8</v>
      </c>
      <c r="C46" s="19" t="s">
        <v>91</v>
      </c>
      <c r="D46" s="15" t="s">
        <v>17</v>
      </c>
      <c r="E46" s="24">
        <v>4</v>
      </c>
      <c r="F46" s="22"/>
      <c r="G46" s="27">
        <f t="shared" si="1"/>
        <v>0</v>
      </c>
    </row>
    <row r="47" spans="1:7" s="18" customFormat="1" ht="16.5" thickTop="1" thickBot="1">
      <c r="A47" s="13"/>
      <c r="B47" s="8" t="s">
        <v>29</v>
      </c>
      <c r="C47" s="9"/>
      <c r="D47" s="15"/>
      <c r="E47" s="24"/>
      <c r="F47" s="22"/>
      <c r="G47" s="25">
        <f>SUM(G49:G61)</f>
        <v>0</v>
      </c>
    </row>
    <row r="48" spans="1:7" s="18" customFormat="1" ht="46.5" thickTop="1" thickBot="1">
      <c r="A48" s="13"/>
      <c r="B48" s="88"/>
      <c r="C48" s="89" t="s">
        <v>92</v>
      </c>
      <c r="D48" s="88"/>
      <c r="E48" s="79"/>
      <c r="F48" s="74"/>
      <c r="G48" s="75"/>
    </row>
    <row r="49" spans="1:12" s="18" customFormat="1" ht="16.5" thickTop="1" thickBot="1">
      <c r="A49" s="13"/>
      <c r="B49" s="15">
        <v>5.0999999999999996</v>
      </c>
      <c r="C49" s="28" t="s">
        <v>109</v>
      </c>
      <c r="D49" s="15" t="s">
        <v>8</v>
      </c>
      <c r="E49" s="16">
        <v>47</v>
      </c>
      <c r="F49" s="22"/>
      <c r="G49" s="20">
        <f>E49*F49</f>
        <v>0</v>
      </c>
    </row>
    <row r="50" spans="1:12" s="18" customFormat="1" ht="16.5" thickTop="1" thickBot="1">
      <c r="A50" s="13"/>
      <c r="B50" s="15">
        <v>5.2</v>
      </c>
      <c r="C50" s="30" t="s">
        <v>135</v>
      </c>
      <c r="D50" s="15" t="s">
        <v>17</v>
      </c>
      <c r="E50" s="16">
        <v>1</v>
      </c>
      <c r="F50" s="22"/>
      <c r="G50" s="20">
        <f>E50*F50</f>
        <v>0</v>
      </c>
    </row>
    <row r="51" spans="1:12" s="18" customFormat="1" ht="16.5" thickTop="1" thickBot="1">
      <c r="A51" s="13"/>
      <c r="B51" s="15">
        <v>5.3</v>
      </c>
      <c r="C51" s="30" t="s">
        <v>136</v>
      </c>
      <c r="D51" s="15" t="s">
        <v>17</v>
      </c>
      <c r="E51" s="16">
        <v>1</v>
      </c>
      <c r="F51" s="22"/>
      <c r="G51" s="20">
        <f>E51*F51</f>
        <v>0</v>
      </c>
    </row>
    <row r="52" spans="1:12" s="18" customFormat="1" ht="16.5" thickTop="1" thickBot="1">
      <c r="A52" s="13"/>
      <c r="B52" s="15">
        <v>5.4</v>
      </c>
      <c r="C52" s="28" t="s">
        <v>110</v>
      </c>
      <c r="D52" s="15" t="s">
        <v>17</v>
      </c>
      <c r="E52" s="16">
        <v>1</v>
      </c>
      <c r="F52" s="22"/>
      <c r="G52" s="20">
        <f t="shared" ref="G52:G61" si="2">E52*F52</f>
        <v>0</v>
      </c>
    </row>
    <row r="53" spans="1:12" s="18" customFormat="1" ht="16.5" thickTop="1" thickBot="1">
      <c r="A53" s="13"/>
      <c r="B53" s="15">
        <v>5.5</v>
      </c>
      <c r="C53" s="28" t="s">
        <v>87</v>
      </c>
      <c r="D53" s="15" t="s">
        <v>8</v>
      </c>
      <c r="E53" s="16">
        <v>208</v>
      </c>
      <c r="F53" s="22"/>
      <c r="G53" s="20">
        <f t="shared" si="2"/>
        <v>0</v>
      </c>
    </row>
    <row r="54" spans="1:12" s="18" customFormat="1" ht="16.5" thickTop="1" thickBot="1">
      <c r="A54" s="13"/>
      <c r="B54" s="15">
        <v>5.6</v>
      </c>
      <c r="C54" s="28" t="s">
        <v>88</v>
      </c>
      <c r="D54" s="15" t="s">
        <v>8</v>
      </c>
      <c r="E54" s="11">
        <v>32</v>
      </c>
      <c r="F54" s="22"/>
      <c r="G54" s="20">
        <f t="shared" si="2"/>
        <v>0</v>
      </c>
    </row>
    <row r="55" spans="1:12" s="31" customFormat="1" ht="18.75" thickTop="1" thickBot="1">
      <c r="A55" s="29"/>
      <c r="B55" s="15">
        <v>5.7</v>
      </c>
      <c r="C55" s="23" t="s">
        <v>25</v>
      </c>
      <c r="D55" s="15" t="s">
        <v>17</v>
      </c>
      <c r="E55" s="16">
        <v>1</v>
      </c>
      <c r="F55" s="22"/>
      <c r="G55" s="20">
        <f t="shared" si="2"/>
        <v>0</v>
      </c>
    </row>
    <row r="56" spans="1:12" s="31" customFormat="1" ht="18.75" thickTop="1" thickBot="1">
      <c r="A56" s="29"/>
      <c r="B56" s="15">
        <v>5.8</v>
      </c>
      <c r="C56" s="23" t="s">
        <v>95</v>
      </c>
      <c r="D56" s="15" t="s">
        <v>17</v>
      </c>
      <c r="E56" s="16">
        <v>1</v>
      </c>
      <c r="F56" s="22"/>
      <c r="G56" s="20">
        <f t="shared" si="2"/>
        <v>0</v>
      </c>
    </row>
    <row r="57" spans="1:12" s="31" customFormat="1" ht="16.5" thickTop="1" thickBot="1">
      <c r="A57" s="29"/>
      <c r="B57" s="15">
        <v>5.9</v>
      </c>
      <c r="C57" s="23" t="s">
        <v>27</v>
      </c>
      <c r="D57" s="15" t="s">
        <v>17</v>
      </c>
      <c r="E57" s="11">
        <v>3</v>
      </c>
      <c r="F57" s="22"/>
      <c r="G57" s="20">
        <f t="shared" si="2"/>
        <v>0</v>
      </c>
    </row>
    <row r="58" spans="1:12" s="31" customFormat="1" ht="16.5" thickTop="1" thickBot="1">
      <c r="A58" s="29"/>
      <c r="B58" s="49">
        <v>5.0999999999999996</v>
      </c>
      <c r="C58" s="32" t="s">
        <v>121</v>
      </c>
      <c r="D58" s="15" t="s">
        <v>17</v>
      </c>
      <c r="E58" s="11">
        <v>4</v>
      </c>
      <c r="F58" s="22"/>
      <c r="G58" s="20">
        <f t="shared" si="2"/>
        <v>0</v>
      </c>
    </row>
    <row r="59" spans="1:12" s="31" customFormat="1" ht="16.5" thickTop="1" thickBot="1">
      <c r="A59" s="29"/>
      <c r="B59" s="15">
        <v>5.1100000000000003</v>
      </c>
      <c r="C59" s="32" t="s">
        <v>122</v>
      </c>
      <c r="D59" s="15" t="s">
        <v>17</v>
      </c>
      <c r="E59" s="11">
        <v>8</v>
      </c>
      <c r="F59" s="22"/>
      <c r="G59" s="20">
        <f t="shared" si="2"/>
        <v>0</v>
      </c>
    </row>
    <row r="60" spans="1:12" s="18" customFormat="1" ht="16.5" thickTop="1" thickBot="1">
      <c r="A60" s="13"/>
      <c r="B60" s="49">
        <v>5.12</v>
      </c>
      <c r="C60" s="19" t="s">
        <v>105</v>
      </c>
      <c r="D60" s="15" t="s">
        <v>17</v>
      </c>
      <c r="E60" s="11">
        <v>4</v>
      </c>
      <c r="F60" s="22"/>
      <c r="G60" s="20">
        <f t="shared" si="2"/>
        <v>0</v>
      </c>
    </row>
    <row r="61" spans="1:12" s="18" customFormat="1" ht="31.5" thickTop="1" thickBot="1">
      <c r="A61" s="13"/>
      <c r="B61" s="15">
        <v>5.13</v>
      </c>
      <c r="C61" s="19" t="s">
        <v>193</v>
      </c>
      <c r="D61" s="15" t="s">
        <v>17</v>
      </c>
      <c r="E61" s="11">
        <v>2</v>
      </c>
      <c r="F61" s="22"/>
      <c r="G61" s="20">
        <f t="shared" si="2"/>
        <v>0</v>
      </c>
      <c r="I61"/>
      <c r="J61" s="50"/>
      <c r="K61" s="50"/>
      <c r="L61" s="50"/>
    </row>
    <row r="62" spans="1:12" s="18" customFormat="1" ht="46.5" thickTop="1" thickBot="1">
      <c r="A62" s="13"/>
      <c r="B62" s="95"/>
      <c r="C62" s="96" t="s">
        <v>99</v>
      </c>
      <c r="D62" s="90"/>
      <c r="E62" s="73"/>
      <c r="F62" s="74"/>
      <c r="G62" s="75"/>
      <c r="I62" s="51"/>
      <c r="J62" s="50"/>
      <c r="K62" s="50"/>
      <c r="L62" s="50"/>
    </row>
    <row r="63" spans="1:12" s="18" customFormat="1" ht="20.25" thickTop="1" thickBot="1">
      <c r="A63" s="13"/>
      <c r="B63" s="49" t="s">
        <v>214</v>
      </c>
      <c r="C63" s="30" t="s">
        <v>96</v>
      </c>
      <c r="D63" s="15" t="s">
        <v>30</v>
      </c>
      <c r="E63" s="11">
        <v>0</v>
      </c>
      <c r="F63" s="22"/>
      <c r="G63" s="20"/>
      <c r="I63" s="51"/>
      <c r="J63" s="50"/>
      <c r="K63" s="50"/>
      <c r="L63" s="50"/>
    </row>
    <row r="64" spans="1:12" s="18" customFormat="1" ht="20.25" thickTop="1" thickBot="1">
      <c r="A64" s="13"/>
      <c r="B64" s="49" t="s">
        <v>215</v>
      </c>
      <c r="C64" s="30" t="s">
        <v>106</v>
      </c>
      <c r="D64" s="15" t="s">
        <v>30</v>
      </c>
      <c r="E64" s="11">
        <v>0</v>
      </c>
      <c r="F64" s="22"/>
      <c r="G64" s="20"/>
      <c r="I64" s="51"/>
      <c r="J64" s="50"/>
      <c r="K64" s="50"/>
      <c r="L64" s="50"/>
    </row>
    <row r="65" spans="1:12" s="18" customFormat="1" ht="16.5" thickTop="1" thickBot="1">
      <c r="A65" s="13"/>
      <c r="B65" s="49" t="s">
        <v>216</v>
      </c>
      <c r="C65" s="30" t="s">
        <v>98</v>
      </c>
      <c r="D65" s="15" t="s">
        <v>30</v>
      </c>
      <c r="E65" s="11">
        <v>0</v>
      </c>
      <c r="F65" s="22"/>
      <c r="G65" s="20"/>
      <c r="I65" s="51"/>
      <c r="J65" s="50"/>
      <c r="K65" s="50"/>
      <c r="L65" s="50"/>
    </row>
    <row r="66" spans="1:12" s="18" customFormat="1" ht="16.5" thickTop="1" thickBot="1">
      <c r="A66" s="13"/>
      <c r="B66" s="49"/>
      <c r="C66" s="47" t="s">
        <v>23</v>
      </c>
      <c r="D66" s="15"/>
      <c r="E66" s="11"/>
      <c r="F66" s="22"/>
      <c r="G66" s="20">
        <f>G32+G47</f>
        <v>0</v>
      </c>
      <c r="I66" s="51"/>
      <c r="J66" s="50"/>
      <c r="K66" s="50"/>
      <c r="L66" s="50"/>
    </row>
    <row r="67" spans="1:12" s="18" customFormat="1" ht="16.5" thickTop="1" thickBot="1">
      <c r="A67" s="13"/>
      <c r="B67" s="49"/>
      <c r="C67" s="47" t="s">
        <v>24</v>
      </c>
      <c r="D67" s="15"/>
      <c r="E67" s="11"/>
      <c r="F67" s="22"/>
      <c r="G67" s="20">
        <f>G66</f>
        <v>0</v>
      </c>
      <c r="I67" s="51"/>
      <c r="J67" s="50"/>
      <c r="K67" s="50"/>
      <c r="L67" s="50"/>
    </row>
    <row r="68" spans="1:12" s="18" customFormat="1" ht="16.5" thickTop="1" thickBot="1">
      <c r="A68" s="13"/>
      <c r="B68" s="8" t="s">
        <v>31</v>
      </c>
      <c r="C68" s="30"/>
      <c r="D68" s="15"/>
      <c r="E68" s="11"/>
      <c r="F68" s="22"/>
      <c r="G68" s="25">
        <f>SUM(G70:G71)</f>
        <v>0</v>
      </c>
      <c r="I68" s="51"/>
      <c r="J68" s="50"/>
      <c r="K68" s="50"/>
      <c r="L68" s="50"/>
    </row>
    <row r="69" spans="1:12" s="18" customFormat="1" ht="61.5" thickTop="1" thickBot="1">
      <c r="A69" s="13"/>
      <c r="B69" s="90"/>
      <c r="C69" s="96" t="s">
        <v>143</v>
      </c>
      <c r="D69" s="90"/>
      <c r="E69" s="73"/>
      <c r="F69" s="74"/>
      <c r="G69" s="75"/>
      <c r="I69" s="51"/>
      <c r="J69" s="50"/>
      <c r="K69" s="50"/>
      <c r="L69" s="50"/>
    </row>
    <row r="70" spans="1:12" s="18" customFormat="1" ht="61.5" thickTop="1" thickBot="1">
      <c r="A70" s="13"/>
      <c r="B70" s="15">
        <v>6.1</v>
      </c>
      <c r="C70" s="30" t="s">
        <v>123</v>
      </c>
      <c r="D70" s="15" t="s">
        <v>17</v>
      </c>
      <c r="E70" s="11">
        <v>2</v>
      </c>
      <c r="F70" s="22"/>
      <c r="G70" s="20">
        <f>E70*F70</f>
        <v>0</v>
      </c>
      <c r="I70" s="51"/>
      <c r="J70" s="50"/>
      <c r="K70" s="50"/>
      <c r="L70" s="50"/>
    </row>
    <row r="71" spans="1:12" s="18" customFormat="1" ht="33.75" thickTop="1" thickBot="1">
      <c r="A71" s="13"/>
      <c r="B71" s="15">
        <v>6.2</v>
      </c>
      <c r="C71" s="32" t="s">
        <v>150</v>
      </c>
      <c r="D71" s="15" t="s">
        <v>17</v>
      </c>
      <c r="E71" s="11">
        <v>8</v>
      </c>
      <c r="F71" s="22"/>
      <c r="G71" s="20">
        <f>E71*F71</f>
        <v>0</v>
      </c>
      <c r="I71"/>
      <c r="J71" s="50"/>
      <c r="K71" s="50"/>
      <c r="L71" s="50"/>
    </row>
    <row r="72" spans="1:12" s="18" customFormat="1" ht="16.5" thickTop="1" thickBot="1">
      <c r="A72" s="13"/>
      <c r="B72" s="15">
        <v>6.3</v>
      </c>
      <c r="C72" s="32" t="s">
        <v>141</v>
      </c>
      <c r="D72" s="15" t="s">
        <v>17</v>
      </c>
      <c r="E72" s="11">
        <v>1</v>
      </c>
      <c r="F72" s="22"/>
      <c r="G72" s="20"/>
      <c r="I72"/>
      <c r="J72" s="50"/>
      <c r="K72" s="50"/>
      <c r="L72" s="50"/>
    </row>
    <row r="73" spans="1:12" ht="16.5" thickTop="1" thickBot="1">
      <c r="B73" s="33"/>
      <c r="C73" s="33" t="s">
        <v>246</v>
      </c>
      <c r="D73" s="33"/>
      <c r="E73" s="62"/>
      <c r="F73" s="62"/>
      <c r="G73" s="34">
        <f>G$9+G$14+G$22+G$32+G$47+G$68</f>
        <v>0</v>
      </c>
    </row>
    <row r="74" spans="1:12" ht="16.5" thickTop="1" thickBot="1">
      <c r="B74" s="33"/>
      <c r="C74" s="33" t="s">
        <v>247</v>
      </c>
      <c r="D74" s="33"/>
      <c r="E74" s="33"/>
      <c r="F74" s="33"/>
      <c r="G74" s="36">
        <f>G73*0.1</f>
        <v>0</v>
      </c>
    </row>
    <row r="75" spans="1:12" ht="16.5" thickTop="1" thickBot="1">
      <c r="B75" s="33"/>
      <c r="C75" s="33" t="s">
        <v>248</v>
      </c>
      <c r="D75" s="33"/>
      <c r="E75" s="33"/>
      <c r="F75" s="33"/>
      <c r="G75" s="36">
        <f>G74*0.16</f>
        <v>0</v>
      </c>
    </row>
    <row r="76" spans="1:12" ht="16.5" thickTop="1" thickBot="1">
      <c r="B76" s="33"/>
      <c r="C76" s="33" t="s">
        <v>249</v>
      </c>
      <c r="D76" s="33"/>
      <c r="E76" s="33"/>
      <c r="F76" s="33"/>
      <c r="G76" s="34">
        <f>G75+G74+G73</f>
        <v>0</v>
      </c>
    </row>
    <row r="77" spans="1:12" s="18" customFormat="1" ht="16.5" thickTop="1" thickBot="1">
      <c r="A77" s="13"/>
      <c r="B77" s="8" t="s">
        <v>255</v>
      </c>
      <c r="C77" s="9" t="s">
        <v>244</v>
      </c>
      <c r="D77" s="15"/>
      <c r="E77" s="11"/>
      <c r="F77" s="22"/>
      <c r="G77" s="25">
        <f>G84+SUM(G103:G106)+G108</f>
        <v>0</v>
      </c>
    </row>
    <row r="78" spans="1:12" s="18" customFormat="1" ht="31.5" customHeight="1" thickTop="1" thickBot="1">
      <c r="A78" s="13"/>
      <c r="B78" s="92"/>
      <c r="C78" s="226" t="s">
        <v>245</v>
      </c>
      <c r="D78" s="227"/>
      <c r="E78" s="227"/>
      <c r="F78" s="227"/>
      <c r="G78" s="228"/>
    </row>
    <row r="79" spans="1:12" s="18" customFormat="1" ht="16.5" thickTop="1" thickBot="1">
      <c r="A79" s="13"/>
      <c r="B79" s="15"/>
      <c r="C79" s="185" t="s">
        <v>195</v>
      </c>
      <c r="D79" s="63"/>
      <c r="E79" s="64"/>
      <c r="F79" s="64"/>
      <c r="G79" s="65"/>
    </row>
    <row r="80" spans="1:12" s="18" customFormat="1" ht="16.5" thickTop="1" thickBot="1">
      <c r="A80" s="13"/>
      <c r="B80" s="15"/>
      <c r="C80" s="185" t="s">
        <v>36</v>
      </c>
      <c r="D80" s="210"/>
      <c r="E80" s="211"/>
      <c r="F80" s="211"/>
      <c r="G80" s="212"/>
    </row>
    <row r="81" spans="1:7" s="18" customFormat="1" ht="16.5" thickTop="1" thickBot="1">
      <c r="A81" s="13"/>
      <c r="B81" s="15"/>
      <c r="C81" s="185" t="s">
        <v>43</v>
      </c>
      <c r="D81" s="52"/>
      <c r="E81" s="219" t="s">
        <v>44</v>
      </c>
      <c r="F81" s="223"/>
      <c r="G81" s="61"/>
    </row>
    <row r="82" spans="1:7" s="18" customFormat="1" ht="31.5" thickTop="1" thickBot="1">
      <c r="A82" s="13"/>
      <c r="B82" s="90"/>
      <c r="C82" s="184" t="s">
        <v>124</v>
      </c>
      <c r="D82" s="90"/>
      <c r="E82" s="80"/>
      <c r="F82" s="81"/>
      <c r="G82" s="75"/>
    </row>
    <row r="83" spans="1:7" s="18" customFormat="1" ht="16.5" thickTop="1" thickBot="1">
      <c r="A83" s="13"/>
      <c r="B83" s="15"/>
      <c r="C83" s="9" t="s">
        <v>47</v>
      </c>
      <c r="D83" s="15"/>
      <c r="E83" s="21"/>
      <c r="F83" s="22"/>
      <c r="G83" s="20"/>
    </row>
    <row r="84" spans="1:7" s="18" customFormat="1" ht="61.5" thickTop="1" thickBot="1">
      <c r="A84" s="13"/>
      <c r="B84" s="15">
        <v>7.1</v>
      </c>
      <c r="C84" s="28" t="s">
        <v>196</v>
      </c>
      <c r="D84" s="15"/>
      <c r="E84" s="11" t="s">
        <v>17</v>
      </c>
      <c r="F84" s="22">
        <v>1</v>
      </c>
      <c r="G84" s="20"/>
    </row>
    <row r="85" spans="1:7" s="18" customFormat="1" ht="16.5" thickTop="1" thickBot="1">
      <c r="A85" s="13"/>
      <c r="B85" s="15"/>
      <c r="C85" s="186" t="s">
        <v>40</v>
      </c>
      <c r="D85" s="15"/>
      <c r="E85" s="56"/>
      <c r="F85" s="57"/>
      <c r="G85" s="20"/>
    </row>
    <row r="86" spans="1:7" s="18" customFormat="1" ht="16.5" thickTop="1" thickBot="1">
      <c r="A86" s="13"/>
      <c r="B86" s="15"/>
      <c r="C86" s="187" t="s">
        <v>38</v>
      </c>
      <c r="D86" s="15" t="s">
        <v>67</v>
      </c>
      <c r="E86" s="120">
        <v>944</v>
      </c>
      <c r="F86" s="109"/>
      <c r="G86" s="20"/>
    </row>
    <row r="87" spans="1:7" s="18" customFormat="1" ht="16.5" thickTop="1" thickBot="1">
      <c r="A87" s="13"/>
      <c r="B87" s="15"/>
      <c r="C87" s="187" t="s">
        <v>69</v>
      </c>
      <c r="D87" s="15" t="s">
        <v>53</v>
      </c>
      <c r="E87" s="99">
        <v>1.8</v>
      </c>
      <c r="F87" s="72"/>
      <c r="G87" s="20"/>
    </row>
    <row r="88" spans="1:7" s="18" customFormat="1" ht="16.5" thickTop="1" thickBot="1">
      <c r="A88" s="13"/>
      <c r="B88" s="15"/>
      <c r="C88" s="187" t="s">
        <v>70</v>
      </c>
      <c r="D88" s="15" t="s">
        <v>8</v>
      </c>
      <c r="E88" s="105">
        <v>35</v>
      </c>
      <c r="F88" s="108"/>
      <c r="G88" s="20"/>
    </row>
    <row r="89" spans="1:7" s="18" customFormat="1" ht="16.5" thickTop="1" thickBot="1">
      <c r="A89" s="13"/>
      <c r="B89" s="15"/>
      <c r="C89" s="187" t="s">
        <v>71</v>
      </c>
      <c r="D89" s="15" t="s">
        <v>68</v>
      </c>
      <c r="E89" s="219" t="s">
        <v>93</v>
      </c>
      <c r="F89" s="220"/>
      <c r="G89" s="20"/>
    </row>
    <row r="90" spans="1:7" ht="16.5" thickTop="1" thickBot="1">
      <c r="B90" s="15"/>
      <c r="C90" s="187" t="s">
        <v>72</v>
      </c>
      <c r="D90" s="15" t="s">
        <v>8</v>
      </c>
      <c r="E90" s="122">
        <v>20.65</v>
      </c>
      <c r="F90" s="110"/>
      <c r="G90" s="20"/>
    </row>
    <row r="91" spans="1:7" ht="16.5" thickTop="1" thickBot="1">
      <c r="B91" s="15"/>
      <c r="C91" s="187" t="s">
        <v>73</v>
      </c>
      <c r="D91" s="15" t="s">
        <v>67</v>
      </c>
      <c r="E91" s="82">
        <v>959</v>
      </c>
      <c r="F91" s="83"/>
      <c r="G91" s="20"/>
    </row>
    <row r="92" spans="1:7" ht="16.5" thickTop="1" thickBot="1">
      <c r="B92" s="15"/>
      <c r="C92" s="186" t="s">
        <v>41</v>
      </c>
      <c r="D92" s="15"/>
      <c r="E92" s="58"/>
      <c r="F92" s="59"/>
      <c r="G92" s="20"/>
    </row>
    <row r="93" spans="1:7" ht="16.5" thickTop="1" thickBot="1">
      <c r="A93" s="35"/>
      <c r="B93" s="15"/>
      <c r="C93" s="187" t="s">
        <v>42</v>
      </c>
      <c r="D93" s="19" t="s">
        <v>63</v>
      </c>
      <c r="E93" s="58"/>
      <c r="F93" s="59"/>
      <c r="G93" s="20"/>
    </row>
    <row r="94" spans="1:7" ht="16.5" thickTop="1" thickBot="1">
      <c r="B94" s="15"/>
      <c r="C94" s="185" t="s">
        <v>56</v>
      </c>
      <c r="D94" s="19" t="s">
        <v>53</v>
      </c>
      <c r="E94" s="58"/>
      <c r="F94" s="59"/>
      <c r="G94" s="20"/>
    </row>
    <row r="95" spans="1:7" ht="16.5" thickTop="1" thickBot="1">
      <c r="B95" s="15"/>
      <c r="C95" s="185" t="s">
        <v>57</v>
      </c>
      <c r="D95" s="19" t="s">
        <v>53</v>
      </c>
      <c r="E95" s="58"/>
      <c r="F95" s="59"/>
      <c r="G95" s="20"/>
    </row>
    <row r="96" spans="1:7" ht="16.5" thickTop="1" thickBot="1">
      <c r="B96" s="15"/>
      <c r="C96" s="185" t="s">
        <v>58</v>
      </c>
      <c r="D96" s="19" t="s">
        <v>53</v>
      </c>
      <c r="E96" s="58"/>
      <c r="F96" s="59"/>
      <c r="G96" s="20"/>
    </row>
    <row r="97" spans="2:7" ht="16.5" thickTop="1" thickBot="1">
      <c r="B97" s="15"/>
      <c r="C97" s="185" t="s">
        <v>59</v>
      </c>
      <c r="D97" s="19" t="s">
        <v>53</v>
      </c>
      <c r="E97" s="58"/>
      <c r="F97" s="59"/>
      <c r="G97" s="20"/>
    </row>
    <row r="98" spans="2:7" ht="16.5" thickTop="1" thickBot="1">
      <c r="B98" s="15"/>
      <c r="C98" s="185" t="s">
        <v>60</v>
      </c>
      <c r="D98" s="19" t="s">
        <v>54</v>
      </c>
      <c r="E98" s="58"/>
      <c r="F98" s="59"/>
      <c r="G98" s="20"/>
    </row>
    <row r="99" spans="2:7" ht="16.5" thickTop="1" thickBot="1">
      <c r="B99" s="15"/>
      <c r="C99" s="185" t="s">
        <v>61</v>
      </c>
      <c r="D99" s="19" t="s">
        <v>55</v>
      </c>
      <c r="E99" s="58"/>
      <c r="F99" s="59"/>
      <c r="G99" s="20"/>
    </row>
    <row r="100" spans="2:7" ht="16.5" thickTop="1" thickBot="1">
      <c r="B100" s="15"/>
      <c r="C100" s="185" t="s">
        <v>62</v>
      </c>
      <c r="D100" s="19" t="s">
        <v>55</v>
      </c>
      <c r="E100" s="58"/>
      <c r="F100" s="59"/>
      <c r="G100" s="20"/>
    </row>
    <row r="101" spans="2:7" ht="16.5" thickTop="1" thickBot="1">
      <c r="B101" s="15"/>
      <c r="C101" s="185" t="s">
        <v>45</v>
      </c>
      <c r="D101" s="19" t="s">
        <v>17</v>
      </c>
      <c r="E101" s="58"/>
      <c r="F101" s="59"/>
      <c r="G101" s="20"/>
    </row>
    <row r="102" spans="2:7" ht="31.5" thickTop="1" thickBot="1">
      <c r="B102" s="90">
        <v>7.2</v>
      </c>
      <c r="C102" s="197" t="s">
        <v>263</v>
      </c>
      <c r="D102" s="91"/>
      <c r="E102" s="73"/>
      <c r="F102" s="74"/>
      <c r="G102" s="75"/>
    </row>
    <row r="103" spans="2:7" ht="31.5" thickTop="1" thickBot="1">
      <c r="B103" s="15" t="s">
        <v>235</v>
      </c>
      <c r="C103" s="188" t="s">
        <v>238</v>
      </c>
      <c r="D103" s="19" t="s">
        <v>17</v>
      </c>
      <c r="E103" s="11">
        <v>1</v>
      </c>
      <c r="F103" s="22"/>
      <c r="G103" s="20">
        <f>E103*F103</f>
        <v>0</v>
      </c>
    </row>
    <row r="104" spans="2:7" ht="31.5" thickTop="1" thickBot="1">
      <c r="B104" s="15" t="s">
        <v>236</v>
      </c>
      <c r="C104" s="19" t="s">
        <v>207</v>
      </c>
      <c r="D104" s="15" t="s">
        <v>7</v>
      </c>
      <c r="E104" s="11">
        <v>1</v>
      </c>
      <c r="F104" s="22"/>
      <c r="G104" s="20">
        <f>E104*F104</f>
        <v>0</v>
      </c>
    </row>
    <row r="105" spans="2:7" ht="31.5" thickTop="1" thickBot="1">
      <c r="B105" s="15" t="s">
        <v>237</v>
      </c>
      <c r="C105" s="19" t="s">
        <v>209</v>
      </c>
      <c r="D105" s="15" t="s">
        <v>7</v>
      </c>
      <c r="E105" s="11">
        <v>1</v>
      </c>
      <c r="F105" s="22"/>
      <c r="G105" s="20">
        <f t="shared" ref="G105:G106" si="3">E105*F105</f>
        <v>0</v>
      </c>
    </row>
    <row r="106" spans="2:7" ht="16.5" thickTop="1" thickBot="1">
      <c r="B106" s="15" t="s">
        <v>271</v>
      </c>
      <c r="C106" s="19" t="s">
        <v>208</v>
      </c>
      <c r="D106" s="15" t="s">
        <v>7</v>
      </c>
      <c r="E106" s="11">
        <v>1</v>
      </c>
      <c r="F106" s="22"/>
      <c r="G106" s="20">
        <f t="shared" si="3"/>
        <v>0</v>
      </c>
    </row>
    <row r="107" spans="2:7" ht="16.5" thickTop="1" thickBot="1">
      <c r="B107" s="15"/>
      <c r="C107" s="189" t="s">
        <v>39</v>
      </c>
      <c r="D107" s="19"/>
      <c r="E107" s="21"/>
      <c r="F107" s="22"/>
      <c r="G107" s="20"/>
    </row>
    <row r="108" spans="2:7" ht="46.5" thickTop="1" thickBot="1">
      <c r="B108" s="15">
        <v>7.3</v>
      </c>
      <c r="C108" s="190" t="s">
        <v>197</v>
      </c>
      <c r="D108" s="19" t="s">
        <v>17</v>
      </c>
      <c r="E108" s="11">
        <v>1</v>
      </c>
      <c r="F108" s="22"/>
      <c r="G108" s="20">
        <f>F108</f>
        <v>0</v>
      </c>
    </row>
    <row r="109" spans="2:7" ht="16.5" thickTop="1" thickBot="1">
      <c r="B109" s="15"/>
      <c r="C109" s="191" t="s">
        <v>41</v>
      </c>
      <c r="D109" s="19"/>
      <c r="E109" s="21"/>
      <c r="F109" s="22"/>
      <c r="G109" s="20"/>
    </row>
    <row r="110" spans="2:7" ht="16.5" thickTop="1" thickBot="1">
      <c r="B110" s="15"/>
      <c r="C110" s="187" t="s">
        <v>46</v>
      </c>
      <c r="D110" s="19"/>
      <c r="E110" s="224"/>
      <c r="F110" s="225"/>
      <c r="G110" s="20"/>
    </row>
    <row r="111" spans="2:7" ht="16.5" thickTop="1" thickBot="1">
      <c r="B111" s="15"/>
      <c r="C111" s="187" t="s">
        <v>49</v>
      </c>
      <c r="D111" s="19" t="s">
        <v>52</v>
      </c>
      <c r="E111" s="217"/>
      <c r="F111" s="218"/>
      <c r="G111" s="20"/>
    </row>
    <row r="112" spans="2:7" ht="16.5" thickTop="1" thickBot="1">
      <c r="B112" s="15"/>
      <c r="C112" s="187" t="s">
        <v>51</v>
      </c>
      <c r="D112" s="19" t="s">
        <v>75</v>
      </c>
      <c r="E112" s="217"/>
      <c r="F112" s="218"/>
      <c r="G112" s="20"/>
    </row>
    <row r="113" spans="1:7" ht="16.5" thickTop="1" thickBot="1">
      <c r="B113" s="15"/>
      <c r="C113" s="187" t="s">
        <v>65</v>
      </c>
      <c r="D113" s="19" t="s">
        <v>64</v>
      </c>
      <c r="E113" s="217"/>
      <c r="F113" s="218"/>
      <c r="G113" s="20"/>
    </row>
    <row r="114" spans="1:7" ht="16.5" thickTop="1" thickBot="1">
      <c r="B114" s="15"/>
      <c r="C114" s="185" t="s">
        <v>66</v>
      </c>
      <c r="D114" s="19"/>
      <c r="E114" s="217"/>
      <c r="F114" s="218"/>
      <c r="G114" s="20"/>
    </row>
    <row r="115" spans="1:7" ht="16.5" thickTop="1" thickBot="1">
      <c r="B115" s="15">
        <v>7.4</v>
      </c>
      <c r="C115" s="188" t="s">
        <v>262</v>
      </c>
      <c r="D115" s="91"/>
      <c r="E115" s="198">
        <v>0</v>
      </c>
      <c r="F115" s="74"/>
      <c r="G115" s="75"/>
    </row>
    <row r="116" spans="1:7" ht="16.5" thickTop="1" thickBot="1">
      <c r="B116" s="15"/>
      <c r="C116" s="188"/>
      <c r="D116" s="91"/>
      <c r="E116" s="198">
        <v>0</v>
      </c>
      <c r="F116" s="74"/>
      <c r="G116" s="75"/>
    </row>
    <row r="117" spans="1:7" ht="16.5" thickTop="1" thickBot="1">
      <c r="B117" s="33"/>
      <c r="C117" s="33" t="s">
        <v>250</v>
      </c>
      <c r="D117" s="33"/>
      <c r="E117" s="62"/>
      <c r="F117" s="62"/>
      <c r="G117" s="34">
        <f>G77</f>
        <v>0</v>
      </c>
    </row>
    <row r="118" spans="1:7" ht="16.5" thickTop="1" thickBot="1">
      <c r="B118" s="33"/>
      <c r="C118" s="33" t="s">
        <v>251</v>
      </c>
      <c r="D118" s="33"/>
      <c r="E118" s="33"/>
      <c r="F118" s="33"/>
      <c r="G118" s="36">
        <f>G117*0.1</f>
        <v>0</v>
      </c>
    </row>
    <row r="119" spans="1:7" ht="16.5" thickTop="1" thickBot="1">
      <c r="B119" s="33"/>
      <c r="C119" s="33" t="s">
        <v>252</v>
      </c>
      <c r="D119" s="33"/>
      <c r="E119" s="33"/>
      <c r="F119" s="33"/>
      <c r="G119" s="36">
        <f>G118*0.16</f>
        <v>0</v>
      </c>
    </row>
    <row r="120" spans="1:7" ht="16.5" thickTop="1" thickBot="1">
      <c r="B120" s="33"/>
      <c r="C120" s="33" t="s">
        <v>253</v>
      </c>
      <c r="D120" s="33"/>
      <c r="E120" s="33"/>
      <c r="F120" s="33"/>
      <c r="G120" s="34">
        <f>G119+G118+G117</f>
        <v>0</v>
      </c>
    </row>
    <row r="121" spans="1:7" s="18" customFormat="1" ht="16.5" thickTop="1" thickBot="1">
      <c r="A121" s="13"/>
      <c r="B121" s="8" t="s">
        <v>254</v>
      </c>
      <c r="C121" s="9" t="s">
        <v>256</v>
      </c>
      <c r="D121" s="15"/>
      <c r="E121" s="11"/>
      <c r="F121" s="22"/>
      <c r="G121" s="25">
        <f>G128+G148+SUM(G157:G158)</f>
        <v>0</v>
      </c>
    </row>
    <row r="122" spans="1:7" s="18" customFormat="1" ht="31.5" customHeight="1" thickTop="1" thickBot="1">
      <c r="A122" s="13"/>
      <c r="B122" s="92"/>
      <c r="C122" s="226" t="s">
        <v>245</v>
      </c>
      <c r="D122" s="227"/>
      <c r="E122" s="227"/>
      <c r="F122" s="227"/>
      <c r="G122" s="228"/>
    </row>
    <row r="123" spans="1:7" s="18" customFormat="1" ht="16.5" thickTop="1" thickBot="1">
      <c r="A123" s="13"/>
      <c r="B123" s="15"/>
      <c r="C123" s="185" t="s">
        <v>195</v>
      </c>
      <c r="D123" s="63"/>
      <c r="E123" s="64"/>
      <c r="F123" s="64"/>
      <c r="G123" s="65"/>
    </row>
    <row r="124" spans="1:7" s="18" customFormat="1" ht="16.5" thickTop="1" thickBot="1">
      <c r="A124" s="13"/>
      <c r="B124" s="15"/>
      <c r="C124" s="185" t="s">
        <v>36</v>
      </c>
      <c r="D124" s="210"/>
      <c r="E124" s="211"/>
      <c r="F124" s="211"/>
      <c r="G124" s="212"/>
    </row>
    <row r="125" spans="1:7" s="18" customFormat="1" ht="16.5" thickTop="1" thickBot="1">
      <c r="A125" s="13"/>
      <c r="B125" s="15"/>
      <c r="C125" s="185" t="s">
        <v>43</v>
      </c>
      <c r="D125" s="52"/>
      <c r="E125" s="219" t="s">
        <v>44</v>
      </c>
      <c r="F125" s="223"/>
      <c r="G125" s="61"/>
    </row>
    <row r="126" spans="1:7" s="18" customFormat="1" ht="31.5" thickTop="1" thickBot="1">
      <c r="A126" s="13"/>
      <c r="B126" s="90"/>
      <c r="C126" s="184" t="s">
        <v>124</v>
      </c>
      <c r="D126" s="90"/>
      <c r="E126" s="80"/>
      <c r="F126" s="81"/>
      <c r="G126" s="75"/>
    </row>
    <row r="127" spans="1:7" s="18" customFormat="1" ht="16.5" thickTop="1" thickBot="1">
      <c r="A127" s="13"/>
      <c r="B127" s="15"/>
      <c r="C127" s="9" t="s">
        <v>47</v>
      </c>
      <c r="D127" s="15"/>
      <c r="E127" s="21"/>
      <c r="F127" s="22"/>
      <c r="G127" s="20"/>
    </row>
    <row r="128" spans="1:7" s="18" customFormat="1" ht="61.5" thickTop="1" thickBot="1">
      <c r="A128" s="13"/>
      <c r="B128" s="15">
        <v>7.1</v>
      </c>
      <c r="C128" s="28" t="s">
        <v>196</v>
      </c>
      <c r="D128" s="15"/>
      <c r="E128" s="11" t="s">
        <v>17</v>
      </c>
      <c r="F128" s="22">
        <v>1</v>
      </c>
      <c r="G128" s="20"/>
    </row>
    <row r="129" spans="1:7" s="18" customFormat="1" ht="16.5" thickTop="1" thickBot="1">
      <c r="A129" s="13"/>
      <c r="B129" s="15"/>
      <c r="C129" s="186" t="s">
        <v>40</v>
      </c>
      <c r="D129" s="15"/>
      <c r="E129" s="56"/>
      <c r="F129" s="57"/>
      <c r="G129" s="20"/>
    </row>
    <row r="130" spans="1:7" s="18" customFormat="1" ht="16.5" thickTop="1" thickBot="1">
      <c r="A130" s="13"/>
      <c r="B130" s="15"/>
      <c r="C130" s="187" t="s">
        <v>38</v>
      </c>
      <c r="D130" s="15" t="s">
        <v>67</v>
      </c>
      <c r="E130" s="120">
        <v>944</v>
      </c>
      <c r="F130" s="109"/>
      <c r="G130" s="20"/>
    </row>
    <row r="131" spans="1:7" s="18" customFormat="1" ht="16.5" thickTop="1" thickBot="1">
      <c r="A131" s="13"/>
      <c r="B131" s="15"/>
      <c r="C131" s="187" t="s">
        <v>69</v>
      </c>
      <c r="D131" s="15" t="s">
        <v>53</v>
      </c>
      <c r="E131" s="99">
        <v>1.8</v>
      </c>
      <c r="F131" s="72"/>
      <c r="G131" s="20"/>
    </row>
    <row r="132" spans="1:7" s="18" customFormat="1" ht="16.5" thickTop="1" thickBot="1">
      <c r="A132" s="13"/>
      <c r="B132" s="15"/>
      <c r="C132" s="187" t="s">
        <v>70</v>
      </c>
      <c r="D132" s="15" t="s">
        <v>8</v>
      </c>
      <c r="E132" s="105">
        <v>35</v>
      </c>
      <c r="F132" s="108"/>
      <c r="G132" s="20"/>
    </row>
    <row r="133" spans="1:7" s="18" customFormat="1" ht="16.5" thickTop="1" thickBot="1">
      <c r="A133" s="13"/>
      <c r="B133" s="15"/>
      <c r="C133" s="187" t="s">
        <v>71</v>
      </c>
      <c r="D133" s="15" t="s">
        <v>68</v>
      </c>
      <c r="E133" s="219" t="s">
        <v>93</v>
      </c>
      <c r="F133" s="220"/>
      <c r="G133" s="20"/>
    </row>
    <row r="134" spans="1:7" ht="16.5" thickTop="1" thickBot="1">
      <c r="B134" s="15"/>
      <c r="C134" s="187" t="s">
        <v>72</v>
      </c>
      <c r="D134" s="15" t="s">
        <v>8</v>
      </c>
      <c r="E134" s="122">
        <v>20.65</v>
      </c>
      <c r="F134" s="110"/>
      <c r="G134" s="20"/>
    </row>
    <row r="135" spans="1:7" ht="16.5" thickTop="1" thickBot="1">
      <c r="B135" s="15"/>
      <c r="C135" s="187" t="s">
        <v>73</v>
      </c>
      <c r="D135" s="15" t="s">
        <v>67</v>
      </c>
      <c r="E135" s="195">
        <v>959</v>
      </c>
      <c r="F135" s="196"/>
      <c r="G135" s="20"/>
    </row>
    <row r="136" spans="1:7" ht="16.5" thickTop="1" thickBot="1">
      <c r="B136" s="15"/>
      <c r="C136" s="186" t="s">
        <v>41</v>
      </c>
      <c r="D136" s="15"/>
      <c r="E136" s="58"/>
      <c r="F136" s="59"/>
      <c r="G136" s="20"/>
    </row>
    <row r="137" spans="1:7" ht="16.5" thickTop="1" thickBot="1">
      <c r="A137" s="35"/>
      <c r="B137" s="15"/>
      <c r="C137" s="187" t="s">
        <v>42</v>
      </c>
      <c r="D137" s="19" t="s">
        <v>63</v>
      </c>
      <c r="E137" s="58"/>
      <c r="F137" s="59"/>
      <c r="G137" s="20"/>
    </row>
    <row r="138" spans="1:7" ht="16.5" thickTop="1" thickBot="1">
      <c r="B138" s="15"/>
      <c r="C138" s="185" t="s">
        <v>56</v>
      </c>
      <c r="D138" s="19" t="s">
        <v>53</v>
      </c>
      <c r="E138" s="58"/>
      <c r="F138" s="59"/>
      <c r="G138" s="20"/>
    </row>
    <row r="139" spans="1:7" ht="16.5" thickTop="1" thickBot="1">
      <c r="B139" s="15"/>
      <c r="C139" s="185" t="s">
        <v>57</v>
      </c>
      <c r="D139" s="19" t="s">
        <v>53</v>
      </c>
      <c r="E139" s="58"/>
      <c r="F139" s="59"/>
      <c r="G139" s="20"/>
    </row>
    <row r="140" spans="1:7" ht="16.5" thickTop="1" thickBot="1">
      <c r="B140" s="15"/>
      <c r="C140" s="185" t="s">
        <v>58</v>
      </c>
      <c r="D140" s="19" t="s">
        <v>53</v>
      </c>
      <c r="E140" s="58"/>
      <c r="F140" s="59"/>
      <c r="G140" s="20"/>
    </row>
    <row r="141" spans="1:7" ht="16.5" thickTop="1" thickBot="1">
      <c r="B141" s="15"/>
      <c r="C141" s="185" t="s">
        <v>59</v>
      </c>
      <c r="D141" s="19" t="s">
        <v>53</v>
      </c>
      <c r="E141" s="58"/>
      <c r="F141" s="59"/>
      <c r="G141" s="20"/>
    </row>
    <row r="142" spans="1:7" ht="16.5" thickTop="1" thickBot="1">
      <c r="B142" s="15"/>
      <c r="C142" s="185" t="s">
        <v>60</v>
      </c>
      <c r="D142" s="19" t="s">
        <v>54</v>
      </c>
      <c r="E142" s="58"/>
      <c r="F142" s="59"/>
      <c r="G142" s="20"/>
    </row>
    <row r="143" spans="1:7" ht="16.5" thickTop="1" thickBot="1">
      <c r="B143" s="15"/>
      <c r="C143" s="185" t="s">
        <v>61</v>
      </c>
      <c r="D143" s="19" t="s">
        <v>55</v>
      </c>
      <c r="E143" s="58"/>
      <c r="F143" s="59"/>
      <c r="G143" s="20"/>
    </row>
    <row r="144" spans="1:7" ht="16.5" thickTop="1" thickBot="1">
      <c r="B144" s="15"/>
      <c r="C144" s="185" t="s">
        <v>62</v>
      </c>
      <c r="D144" s="19" t="s">
        <v>55</v>
      </c>
      <c r="E144" s="58"/>
      <c r="F144" s="59"/>
      <c r="G144" s="20"/>
    </row>
    <row r="145" spans="2:7" ht="16.5" thickTop="1" thickBot="1">
      <c r="B145" s="15"/>
      <c r="C145" s="185" t="s">
        <v>45</v>
      </c>
      <c r="D145" s="19" t="s">
        <v>17</v>
      </c>
      <c r="E145" s="58"/>
      <c r="F145" s="59"/>
      <c r="G145" s="20"/>
    </row>
    <row r="146" spans="2:7" ht="16.5" thickTop="1" thickBot="1">
      <c r="B146" s="90">
        <v>7.2</v>
      </c>
      <c r="C146" s="197" t="s">
        <v>264</v>
      </c>
      <c r="D146" s="91"/>
      <c r="E146" s="73"/>
      <c r="F146" s="74"/>
      <c r="G146" s="75"/>
    </row>
    <row r="147" spans="2:7" ht="16.5" thickTop="1" thickBot="1">
      <c r="B147" s="15"/>
      <c r="C147" s="189" t="s">
        <v>39</v>
      </c>
      <c r="D147" s="19"/>
      <c r="E147" s="21"/>
      <c r="F147" s="22"/>
      <c r="G147" s="20"/>
    </row>
    <row r="148" spans="2:7" ht="46.5" thickTop="1" thickBot="1">
      <c r="B148" s="15">
        <v>7.3</v>
      </c>
      <c r="C148" s="190" t="s">
        <v>197</v>
      </c>
      <c r="D148" s="19" t="s">
        <v>17</v>
      </c>
      <c r="E148" s="11">
        <v>1</v>
      </c>
      <c r="F148" s="22"/>
      <c r="G148" s="20">
        <f>F148</f>
        <v>0</v>
      </c>
    </row>
    <row r="149" spans="2:7" ht="16.5" thickTop="1" thickBot="1">
      <c r="B149" s="15"/>
      <c r="C149" s="191" t="s">
        <v>41</v>
      </c>
      <c r="D149" s="19"/>
      <c r="E149" s="21"/>
      <c r="F149" s="22"/>
      <c r="G149" s="20"/>
    </row>
    <row r="150" spans="2:7" ht="16.5" thickTop="1" thickBot="1">
      <c r="B150" s="15"/>
      <c r="C150" s="187" t="s">
        <v>46</v>
      </c>
      <c r="D150" s="19"/>
      <c r="E150" s="224"/>
      <c r="F150" s="225"/>
      <c r="G150" s="20"/>
    </row>
    <row r="151" spans="2:7" ht="16.5" thickTop="1" thickBot="1">
      <c r="B151" s="15"/>
      <c r="C151" s="187" t="s">
        <v>49</v>
      </c>
      <c r="D151" s="19" t="s">
        <v>52</v>
      </c>
      <c r="E151" s="217"/>
      <c r="F151" s="218"/>
      <c r="G151" s="20"/>
    </row>
    <row r="152" spans="2:7" ht="16.5" thickTop="1" thickBot="1">
      <c r="B152" s="15"/>
      <c r="C152" s="187" t="s">
        <v>51</v>
      </c>
      <c r="D152" s="19" t="s">
        <v>75</v>
      </c>
      <c r="E152" s="217"/>
      <c r="F152" s="218"/>
      <c r="G152" s="20"/>
    </row>
    <row r="153" spans="2:7" ht="16.5" thickTop="1" thickBot="1">
      <c r="B153" s="15"/>
      <c r="C153" s="187" t="s">
        <v>65</v>
      </c>
      <c r="D153" s="19" t="s">
        <v>64</v>
      </c>
      <c r="E153" s="217"/>
      <c r="F153" s="218"/>
      <c r="G153" s="20"/>
    </row>
    <row r="154" spans="2:7" ht="16.5" thickTop="1" thickBot="1">
      <c r="B154" s="15"/>
      <c r="C154" s="185" t="s">
        <v>66</v>
      </c>
      <c r="D154" s="19"/>
      <c r="E154" s="217"/>
      <c r="F154" s="218"/>
      <c r="G154" s="20"/>
    </row>
    <row r="155" spans="2:7" ht="16.5" thickTop="1" thickBot="1">
      <c r="B155" s="15"/>
      <c r="C155" s="191" t="s">
        <v>76</v>
      </c>
      <c r="D155" s="19"/>
      <c r="E155" s="67"/>
      <c r="F155" s="68"/>
      <c r="G155" s="60"/>
    </row>
    <row r="156" spans="2:7" ht="31.5" thickTop="1" thickBot="1">
      <c r="B156" s="90">
        <v>7.4</v>
      </c>
      <c r="C156" s="197" t="s">
        <v>239</v>
      </c>
      <c r="D156" s="91"/>
      <c r="E156" s="198">
        <v>0</v>
      </c>
      <c r="F156" s="74"/>
      <c r="G156" s="75"/>
    </row>
    <row r="157" spans="2:7" ht="31.5" thickTop="1" thickBot="1">
      <c r="B157" s="15" t="s">
        <v>78</v>
      </c>
      <c r="C157" s="188" t="s">
        <v>240</v>
      </c>
      <c r="D157" s="19" t="s">
        <v>17</v>
      </c>
      <c r="E157" s="11">
        <v>1</v>
      </c>
      <c r="F157" s="22"/>
      <c r="G157" s="20">
        <f>E157*F157</f>
        <v>0</v>
      </c>
    </row>
    <row r="158" spans="2:7" ht="46.5" thickTop="1" thickBot="1">
      <c r="B158" s="15" t="s">
        <v>79</v>
      </c>
      <c r="C158" s="188" t="s">
        <v>241</v>
      </c>
      <c r="D158" s="19" t="s">
        <v>8</v>
      </c>
      <c r="E158" s="11">
        <v>80</v>
      </c>
      <c r="F158" s="22"/>
      <c r="G158" s="20">
        <f>E158*F158</f>
        <v>0</v>
      </c>
    </row>
    <row r="159" spans="2:7" ht="16.5" thickTop="1" thickBot="1">
      <c r="B159" s="33"/>
      <c r="C159" s="33" t="s">
        <v>258</v>
      </c>
      <c r="D159" s="33"/>
      <c r="E159" s="62"/>
      <c r="F159" s="62"/>
      <c r="G159" s="34">
        <f>G121</f>
        <v>0</v>
      </c>
    </row>
    <row r="160" spans="2:7" ht="16.5" thickTop="1" thickBot="1">
      <c r="B160" s="33"/>
      <c r="C160" s="33" t="s">
        <v>259</v>
      </c>
      <c r="D160" s="33"/>
      <c r="E160" s="33"/>
      <c r="F160" s="33"/>
      <c r="G160" s="36">
        <f>G159*0.1</f>
        <v>0</v>
      </c>
    </row>
    <row r="161" spans="2:7" ht="16.5" thickTop="1" thickBot="1">
      <c r="B161" s="33"/>
      <c r="C161" s="33" t="s">
        <v>260</v>
      </c>
      <c r="D161" s="33"/>
      <c r="E161" s="33"/>
      <c r="F161" s="33"/>
      <c r="G161" s="36">
        <f>G160*0.16</f>
        <v>0</v>
      </c>
    </row>
    <row r="162" spans="2:7" ht="16.5" thickTop="1" thickBot="1">
      <c r="B162" s="33"/>
      <c r="C162" s="33" t="s">
        <v>261</v>
      </c>
      <c r="D162" s="33"/>
      <c r="E162" s="33"/>
      <c r="F162" s="33"/>
      <c r="G162" s="34">
        <f>G161+G160+G159</f>
        <v>0</v>
      </c>
    </row>
    <row r="163" spans="2:7" ht="15.75" thickTop="1"/>
  </sheetData>
  <mergeCells count="24">
    <mergeCell ref="E152:F152"/>
    <mergeCell ref="E153:F153"/>
    <mergeCell ref="E154:F154"/>
    <mergeCell ref="C78:G78"/>
    <mergeCell ref="C122:G122"/>
    <mergeCell ref="D124:G124"/>
    <mergeCell ref="E125:F125"/>
    <mergeCell ref="E133:F133"/>
    <mergeCell ref="E150:F150"/>
    <mergeCell ref="E151:F151"/>
    <mergeCell ref="E114:F114"/>
    <mergeCell ref="D80:G80"/>
    <mergeCell ref="E81:F81"/>
    <mergeCell ref="E89:F89"/>
    <mergeCell ref="E110:F110"/>
    <mergeCell ref="E111:F111"/>
    <mergeCell ref="E112:F112"/>
    <mergeCell ref="E113:F113"/>
    <mergeCell ref="D36:G36"/>
    <mergeCell ref="B2:G2"/>
    <mergeCell ref="B3:G3"/>
    <mergeCell ref="B5:G5"/>
    <mergeCell ref="D34:G34"/>
    <mergeCell ref="D35:G35"/>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30" max="16383" man="1"/>
    <brk id="76" max="16383" man="1"/>
    <brk id="12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A2:L164"/>
  <sheetViews>
    <sheetView view="pageBreakPreview" zoomScale="90" zoomScaleNormal="100" zoomScaleSheetLayoutView="90" workbookViewId="0">
      <selection activeCell="F39" sqref="F39"/>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172</v>
      </c>
      <c r="C5" s="213"/>
      <c r="D5" s="213"/>
      <c r="E5" s="213"/>
      <c r="F5" s="213"/>
      <c r="G5" s="213"/>
    </row>
    <row r="6" spans="1:7" ht="16.5" thickTop="1" thickBot="1">
      <c r="B6" s="5" t="s">
        <v>180</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0.2</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102">
        <v>19</v>
      </c>
      <c r="F15" s="16"/>
      <c r="G15" s="20">
        <f t="shared" ref="G15:G21" si="0">E15*F15</f>
        <v>0</v>
      </c>
    </row>
    <row r="16" spans="1:7" s="18" customFormat="1" ht="31.5" thickTop="1" thickBot="1">
      <c r="A16" s="13"/>
      <c r="B16" s="15">
        <v>2.2000000000000002</v>
      </c>
      <c r="C16" s="19" t="s">
        <v>227</v>
      </c>
      <c r="D16" s="15" t="s">
        <v>8</v>
      </c>
      <c r="E16" s="11">
        <v>846</v>
      </c>
      <c r="F16" s="16"/>
      <c r="G16" s="20">
        <f t="shared" si="0"/>
        <v>0</v>
      </c>
    </row>
    <row r="17" spans="1:7" s="18" customFormat="1" ht="31.5" thickTop="1" thickBot="1">
      <c r="A17" s="13"/>
      <c r="B17" s="15">
        <v>2.2999999999999998</v>
      </c>
      <c r="C17" s="19" t="s">
        <v>226</v>
      </c>
      <c r="D17" s="15" t="s">
        <v>8</v>
      </c>
      <c r="E17" s="11">
        <v>94</v>
      </c>
      <c r="F17" s="16"/>
      <c r="G17" s="20">
        <f t="shared" si="0"/>
        <v>0</v>
      </c>
    </row>
    <row r="18" spans="1:7" s="18" customFormat="1" ht="31.5" thickTop="1" thickBot="1">
      <c r="A18" s="13"/>
      <c r="B18" s="15">
        <v>2.4</v>
      </c>
      <c r="C18" s="19" t="s">
        <v>117</v>
      </c>
      <c r="D18" s="15" t="s">
        <v>18</v>
      </c>
      <c r="E18" s="11">
        <v>8.4599999999999991</v>
      </c>
      <c r="F18" s="16"/>
      <c r="G18" s="20">
        <f t="shared" si="0"/>
        <v>0</v>
      </c>
    </row>
    <row r="19" spans="1:7" s="18" customFormat="1" ht="31.5" thickTop="1" thickBot="1">
      <c r="A19" s="13"/>
      <c r="B19" s="15">
        <v>2.5</v>
      </c>
      <c r="C19" s="19" t="s">
        <v>118</v>
      </c>
      <c r="D19" s="15" t="s">
        <v>18</v>
      </c>
      <c r="E19" s="11">
        <v>8.4599999999999991</v>
      </c>
      <c r="F19" s="16"/>
      <c r="G19" s="20">
        <f t="shared" si="0"/>
        <v>0</v>
      </c>
    </row>
    <row r="20" spans="1:7" s="18" customFormat="1" ht="46.5" thickTop="1" thickBot="1">
      <c r="A20" s="13"/>
      <c r="B20" s="15">
        <v>2.6</v>
      </c>
      <c r="C20" s="19" t="s">
        <v>224</v>
      </c>
      <c r="D20" s="15" t="s">
        <v>8</v>
      </c>
      <c r="E20" s="11">
        <v>846</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SUM(G23:G28)</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72</v>
      </c>
      <c r="F24" s="22"/>
      <c r="G24" s="20">
        <f>E24*F24</f>
        <v>0</v>
      </c>
    </row>
    <row r="25" spans="1:7" s="18" customFormat="1" ht="18.75" thickTop="1" thickBot="1">
      <c r="A25" s="13"/>
      <c r="B25" s="15">
        <v>3.2</v>
      </c>
      <c r="C25" s="23" t="s">
        <v>21</v>
      </c>
      <c r="D25" s="15" t="s">
        <v>17</v>
      </c>
      <c r="E25" s="11">
        <v>2</v>
      </c>
      <c r="F25" s="22"/>
      <c r="G25" s="20"/>
    </row>
    <row r="26" spans="1:7" s="18" customFormat="1" ht="46.5" thickTop="1" thickBot="1">
      <c r="A26" s="13"/>
      <c r="B26" s="15">
        <v>3.3</v>
      </c>
      <c r="C26" s="19" t="s">
        <v>210</v>
      </c>
      <c r="D26" s="15" t="s">
        <v>30</v>
      </c>
      <c r="E26" s="11">
        <v>1</v>
      </c>
      <c r="F26" s="22"/>
      <c r="G26" s="20">
        <f>E26*F26</f>
        <v>0</v>
      </c>
    </row>
    <row r="27" spans="1:7" s="18" customFormat="1" ht="121.5" thickTop="1" thickBot="1">
      <c r="A27" s="13"/>
      <c r="B27" s="15">
        <v>3.4</v>
      </c>
      <c r="C27" s="19" t="s">
        <v>230</v>
      </c>
      <c r="D27" s="15" t="s">
        <v>30</v>
      </c>
      <c r="E27" s="11">
        <v>1</v>
      </c>
      <c r="F27" s="22"/>
      <c r="G27" s="20">
        <f>E27*F27</f>
        <v>0</v>
      </c>
    </row>
    <row r="28" spans="1:7" s="18" customFormat="1" ht="16.5" thickTop="1" thickBot="1">
      <c r="A28" s="13"/>
      <c r="B28" s="15"/>
      <c r="C28" s="19"/>
      <c r="D28" s="15"/>
      <c r="E28" s="11"/>
      <c r="F28" s="22"/>
      <c r="G28" s="20"/>
    </row>
    <row r="29" spans="1:7" s="18" customFormat="1" ht="16.5" thickTop="1" thickBot="1">
      <c r="A29" s="13"/>
      <c r="B29" s="15"/>
      <c r="C29" s="47" t="s">
        <v>23</v>
      </c>
      <c r="D29" s="15"/>
      <c r="E29" s="24"/>
      <c r="F29" s="22"/>
      <c r="G29" s="48">
        <f>G9+G14+G22</f>
        <v>0</v>
      </c>
    </row>
    <row r="30" spans="1:7" s="18" customFormat="1" ht="16.5" thickTop="1" thickBot="1">
      <c r="A30" s="13"/>
      <c r="B30" s="15"/>
      <c r="C30" s="47" t="s">
        <v>24</v>
      </c>
      <c r="D30" s="15"/>
      <c r="E30" s="24"/>
      <c r="F30" s="22"/>
      <c r="G30" s="48">
        <f>G29</f>
        <v>0</v>
      </c>
    </row>
    <row r="31" spans="1:7" s="18" customFormat="1" ht="16.5" thickTop="1" thickBot="1">
      <c r="A31" s="13"/>
      <c r="B31" s="8" t="s">
        <v>90</v>
      </c>
      <c r="C31" s="9"/>
      <c r="D31" s="15"/>
      <c r="E31" s="24"/>
      <c r="F31" s="22"/>
      <c r="G31" s="25">
        <f>SUM(G37:G45)</f>
        <v>0</v>
      </c>
    </row>
    <row r="32" spans="1:7" s="18" customFormat="1" ht="16.5" thickTop="1" thickBot="1">
      <c r="A32" s="13"/>
      <c r="B32" s="92"/>
      <c r="C32" s="91" t="s">
        <v>34</v>
      </c>
      <c r="D32" s="90"/>
      <c r="E32" s="77"/>
      <c r="F32" s="74"/>
      <c r="G32" s="76"/>
    </row>
    <row r="33" spans="1:7" s="18" customFormat="1" ht="16.5" thickTop="1" thickBot="1">
      <c r="A33" s="13"/>
      <c r="B33" s="8"/>
      <c r="C33" s="55" t="s">
        <v>35</v>
      </c>
      <c r="D33" s="214"/>
      <c r="E33" s="215"/>
      <c r="F33" s="215"/>
      <c r="G33" s="216"/>
    </row>
    <row r="34" spans="1:7" s="18" customFormat="1" ht="16.5" thickTop="1" thickBot="1">
      <c r="A34" s="13"/>
      <c r="B34" s="8"/>
      <c r="C34" s="55" t="s">
        <v>32</v>
      </c>
      <c r="D34" s="210"/>
      <c r="E34" s="211"/>
      <c r="F34" s="211"/>
      <c r="G34" s="212"/>
    </row>
    <row r="35" spans="1:7" s="18" customFormat="1" ht="16.5" thickTop="1" thickBot="1">
      <c r="A35" s="13"/>
      <c r="B35" s="8"/>
      <c r="C35" s="55" t="s">
        <v>33</v>
      </c>
      <c r="D35" s="210"/>
      <c r="E35" s="211"/>
      <c r="F35" s="211"/>
      <c r="G35" s="212"/>
    </row>
    <row r="36" spans="1:7" s="18" customFormat="1" ht="31.5" thickTop="1" thickBot="1">
      <c r="A36" s="13"/>
      <c r="B36" s="92"/>
      <c r="C36" s="91" t="s">
        <v>103</v>
      </c>
      <c r="D36" s="93"/>
      <c r="E36" s="98"/>
      <c r="F36" s="81"/>
      <c r="G36" s="97"/>
    </row>
    <row r="37" spans="1:7" s="18" customFormat="1" ht="31.5" thickTop="1" thickBot="1">
      <c r="A37" s="13"/>
      <c r="B37" s="26">
        <v>4.0999999999999996</v>
      </c>
      <c r="C37" s="19" t="s">
        <v>37</v>
      </c>
      <c r="D37" s="15" t="s">
        <v>7</v>
      </c>
      <c r="E37" s="24">
        <v>1</v>
      </c>
      <c r="F37" s="22"/>
      <c r="G37" s="27">
        <f>F37*E37</f>
        <v>0</v>
      </c>
    </row>
    <row r="38" spans="1:7" s="18" customFormat="1" ht="31.5" thickTop="1" thickBot="1">
      <c r="A38" s="13"/>
      <c r="B38" s="26">
        <v>4.2</v>
      </c>
      <c r="C38" s="19" t="s">
        <v>115</v>
      </c>
      <c r="D38" s="15" t="s">
        <v>17</v>
      </c>
      <c r="E38" s="24">
        <v>6</v>
      </c>
      <c r="F38" s="22"/>
      <c r="G38" s="27">
        <f>F38*E38</f>
        <v>0</v>
      </c>
    </row>
    <row r="39" spans="1:7" s="18" customFormat="1" ht="61.5" thickTop="1" thickBot="1">
      <c r="A39" s="13"/>
      <c r="B39" s="94"/>
      <c r="C39" s="91" t="s">
        <v>287</v>
      </c>
      <c r="D39" s="90"/>
      <c r="E39" s="77"/>
      <c r="F39" s="74"/>
      <c r="G39" s="78"/>
    </row>
    <row r="40" spans="1:7" s="18" customFormat="1" ht="16.5" thickTop="1" thickBot="1">
      <c r="A40" s="13"/>
      <c r="B40" s="26">
        <v>4.3</v>
      </c>
      <c r="C40" s="19" t="s">
        <v>273</v>
      </c>
      <c r="D40" s="15" t="s">
        <v>17</v>
      </c>
      <c r="E40" s="24">
        <v>1</v>
      </c>
      <c r="F40" s="22"/>
      <c r="G40" s="27">
        <f t="shared" ref="G40:G45" si="1">F40*E40</f>
        <v>0</v>
      </c>
    </row>
    <row r="41" spans="1:7" s="18" customFormat="1" ht="16.5" thickTop="1" thickBot="1">
      <c r="A41" s="13"/>
      <c r="B41" s="26">
        <v>4.4000000000000004</v>
      </c>
      <c r="C41" s="19" t="s">
        <v>81</v>
      </c>
      <c r="D41" s="15" t="s">
        <v>7</v>
      </c>
      <c r="E41" s="24">
        <v>1</v>
      </c>
      <c r="F41" s="22"/>
      <c r="G41" s="27">
        <f t="shared" si="1"/>
        <v>0</v>
      </c>
    </row>
    <row r="42" spans="1:7" s="18" customFormat="1" ht="16.5" thickTop="1" thickBot="1">
      <c r="A42" s="13"/>
      <c r="B42" s="26">
        <v>4.5</v>
      </c>
      <c r="C42" s="19" t="s">
        <v>22</v>
      </c>
      <c r="D42" s="15" t="s">
        <v>17</v>
      </c>
      <c r="E42" s="24">
        <v>1</v>
      </c>
      <c r="F42" s="22"/>
      <c r="G42" s="27">
        <f t="shared" si="1"/>
        <v>0</v>
      </c>
    </row>
    <row r="43" spans="1:7" s="18" customFormat="1" ht="31.5" thickTop="1" thickBot="1">
      <c r="A43" s="13"/>
      <c r="B43" s="26">
        <v>4.5999999999999996</v>
      </c>
      <c r="C43" s="19" t="s">
        <v>130</v>
      </c>
      <c r="D43" s="15" t="s">
        <v>17</v>
      </c>
      <c r="E43" s="24">
        <v>1</v>
      </c>
      <c r="F43" s="22"/>
      <c r="G43" s="27">
        <f t="shared" si="1"/>
        <v>0</v>
      </c>
    </row>
    <row r="44" spans="1:7" s="18" customFormat="1" ht="31.5" thickTop="1" thickBot="1">
      <c r="A44" s="13"/>
      <c r="B44" s="26">
        <v>4.7</v>
      </c>
      <c r="C44" s="19" t="s">
        <v>278</v>
      </c>
      <c r="D44" s="15" t="s">
        <v>7</v>
      </c>
      <c r="E44" s="24">
        <v>1</v>
      </c>
      <c r="F44" s="22"/>
      <c r="G44" s="27">
        <f t="shared" si="1"/>
        <v>0</v>
      </c>
    </row>
    <row r="45" spans="1:7" s="18" customFormat="1" ht="16.5" thickTop="1" thickBot="1">
      <c r="A45" s="13"/>
      <c r="B45" s="26">
        <v>4.8</v>
      </c>
      <c r="C45" s="19" t="s">
        <v>91</v>
      </c>
      <c r="D45" s="15" t="s">
        <v>17</v>
      </c>
      <c r="E45" s="24">
        <v>2</v>
      </c>
      <c r="F45" s="22"/>
      <c r="G45" s="27">
        <f t="shared" si="1"/>
        <v>0</v>
      </c>
    </row>
    <row r="46" spans="1:7" s="18" customFormat="1" ht="16.5" thickTop="1" thickBot="1">
      <c r="A46" s="13"/>
      <c r="B46" s="8" t="s">
        <v>29</v>
      </c>
      <c r="C46" s="9"/>
      <c r="D46" s="15"/>
      <c r="E46" s="24"/>
      <c r="F46" s="22"/>
      <c r="G46" s="25">
        <f>SUM(G48:G63)</f>
        <v>0</v>
      </c>
    </row>
    <row r="47" spans="1:7" s="18" customFormat="1" ht="46.5" thickTop="1" thickBot="1">
      <c r="A47" s="13"/>
      <c r="B47" s="88"/>
      <c r="C47" s="89" t="s">
        <v>92</v>
      </c>
      <c r="D47" s="88"/>
      <c r="E47" s="79"/>
      <c r="F47" s="74"/>
      <c r="G47" s="75"/>
    </row>
    <row r="48" spans="1:7" s="18" customFormat="1" ht="16.5" thickTop="1" thickBot="1">
      <c r="A48" s="13"/>
      <c r="B48" s="15">
        <v>5.0999999999999996</v>
      </c>
      <c r="C48" s="28" t="s">
        <v>109</v>
      </c>
      <c r="D48" s="15" t="s">
        <v>8</v>
      </c>
      <c r="E48" s="16">
        <v>312</v>
      </c>
      <c r="F48" s="22"/>
      <c r="G48" s="20">
        <f>E48*F48</f>
        <v>0</v>
      </c>
    </row>
    <row r="49" spans="1:12" s="18" customFormat="1" ht="16.5" thickTop="1" thickBot="1">
      <c r="A49" s="13"/>
      <c r="B49" s="15">
        <v>5.2</v>
      </c>
      <c r="C49" s="87" t="s">
        <v>111</v>
      </c>
      <c r="D49" s="15" t="s">
        <v>17</v>
      </c>
      <c r="E49" s="16">
        <v>2</v>
      </c>
      <c r="F49" s="22"/>
      <c r="G49" s="20">
        <f>E49*F49</f>
        <v>0</v>
      </c>
    </row>
    <row r="50" spans="1:12" s="18" customFormat="1" ht="16.5" thickTop="1" thickBot="1">
      <c r="A50" s="13"/>
      <c r="B50" s="15">
        <v>5.3</v>
      </c>
      <c r="C50" s="30" t="s">
        <v>135</v>
      </c>
      <c r="D50" s="15" t="s">
        <v>17</v>
      </c>
      <c r="E50" s="16">
        <v>1</v>
      </c>
      <c r="F50" s="22"/>
      <c r="G50" s="20">
        <f>E50*F50</f>
        <v>0</v>
      </c>
    </row>
    <row r="51" spans="1:12" s="18" customFormat="1" ht="16.5" thickTop="1" thickBot="1">
      <c r="A51" s="13"/>
      <c r="B51" s="15">
        <v>5.4</v>
      </c>
      <c r="C51" s="28" t="s">
        <v>110</v>
      </c>
      <c r="D51" s="15" t="s">
        <v>17</v>
      </c>
      <c r="E51" s="16">
        <v>6</v>
      </c>
      <c r="F51" s="22"/>
      <c r="G51" s="20">
        <f t="shared" ref="G51:G63" si="2">E51*F51</f>
        <v>0</v>
      </c>
    </row>
    <row r="52" spans="1:12" s="18" customFormat="1" ht="16.5" thickTop="1" thickBot="1">
      <c r="A52" s="13"/>
      <c r="B52" s="15">
        <v>5.6</v>
      </c>
      <c r="C52" s="28" t="s">
        <v>85</v>
      </c>
      <c r="D52" s="15" t="s">
        <v>17</v>
      </c>
      <c r="E52" s="16">
        <v>2</v>
      </c>
      <c r="F52" s="22"/>
      <c r="G52" s="20">
        <f t="shared" si="2"/>
        <v>0</v>
      </c>
    </row>
    <row r="53" spans="1:12" s="18" customFormat="1" ht="16.5" thickTop="1" thickBot="1">
      <c r="A53" s="13"/>
      <c r="B53" s="15">
        <v>5.7</v>
      </c>
      <c r="C53" s="28" t="s">
        <v>87</v>
      </c>
      <c r="D53" s="15" t="s">
        <v>8</v>
      </c>
      <c r="E53" s="16">
        <v>550</v>
      </c>
      <c r="F53" s="22"/>
      <c r="G53" s="20">
        <f t="shared" si="2"/>
        <v>0</v>
      </c>
    </row>
    <row r="54" spans="1:12" s="18" customFormat="1" ht="16.5" thickTop="1" thickBot="1">
      <c r="A54" s="13"/>
      <c r="B54" s="15">
        <v>5.8</v>
      </c>
      <c r="C54" s="28" t="s">
        <v>88</v>
      </c>
      <c r="D54" s="15" t="s">
        <v>8</v>
      </c>
      <c r="E54" s="11">
        <v>6</v>
      </c>
      <c r="F54" s="22"/>
      <c r="G54" s="20">
        <f t="shared" si="2"/>
        <v>0</v>
      </c>
    </row>
    <row r="55" spans="1:12" s="31" customFormat="1" ht="18.75" thickTop="1" thickBot="1">
      <c r="A55" s="29"/>
      <c r="B55" s="15">
        <v>5.9</v>
      </c>
      <c r="C55" s="23" t="s">
        <v>94</v>
      </c>
      <c r="D55" s="15" t="s">
        <v>17</v>
      </c>
      <c r="E55" s="16">
        <v>2</v>
      </c>
      <c r="F55" s="22"/>
      <c r="G55" s="20">
        <f t="shared" si="2"/>
        <v>0</v>
      </c>
    </row>
    <row r="56" spans="1:12" s="31" customFormat="1" ht="18.75" thickTop="1" thickBot="1">
      <c r="A56" s="29"/>
      <c r="B56" s="49">
        <v>5.0999999999999996</v>
      </c>
      <c r="C56" s="23" t="s">
        <v>112</v>
      </c>
      <c r="D56" s="15" t="s">
        <v>17</v>
      </c>
      <c r="E56" s="16">
        <v>4</v>
      </c>
      <c r="F56" s="22"/>
      <c r="G56" s="20">
        <f t="shared" si="2"/>
        <v>0</v>
      </c>
    </row>
    <row r="57" spans="1:12" s="31" customFormat="1" ht="18.75" thickTop="1" thickBot="1">
      <c r="A57" s="29"/>
      <c r="B57" s="15">
        <v>5.1100000000000003</v>
      </c>
      <c r="C57" s="23" t="s">
        <v>95</v>
      </c>
      <c r="D57" s="15" t="s">
        <v>17</v>
      </c>
      <c r="E57" s="16">
        <v>1</v>
      </c>
      <c r="F57" s="22"/>
      <c r="G57" s="20">
        <f t="shared" si="2"/>
        <v>0</v>
      </c>
    </row>
    <row r="58" spans="1:12" s="31" customFormat="1" ht="16.5" thickTop="1" thickBot="1">
      <c r="A58" s="29"/>
      <c r="B58" s="49">
        <v>5.12</v>
      </c>
      <c r="C58" s="23" t="s">
        <v>27</v>
      </c>
      <c r="D58" s="15" t="s">
        <v>17</v>
      </c>
      <c r="E58" s="11">
        <v>4</v>
      </c>
      <c r="F58" s="22"/>
      <c r="G58" s="20">
        <f t="shared" si="2"/>
        <v>0</v>
      </c>
    </row>
    <row r="59" spans="1:12" s="31" customFormat="1" ht="16.5" thickTop="1" thickBot="1">
      <c r="A59" s="29"/>
      <c r="B59" s="15">
        <v>5.13</v>
      </c>
      <c r="C59" s="23" t="s">
        <v>104</v>
      </c>
      <c r="D59" s="15" t="s">
        <v>17</v>
      </c>
      <c r="E59" s="11">
        <v>2</v>
      </c>
      <c r="F59" s="22"/>
      <c r="G59" s="20">
        <f t="shared" si="2"/>
        <v>0</v>
      </c>
    </row>
    <row r="60" spans="1:12" s="31" customFormat="1" ht="16.5" thickTop="1" thickBot="1">
      <c r="A60" s="29"/>
      <c r="B60" s="49">
        <v>5.14</v>
      </c>
      <c r="C60" s="32" t="s">
        <v>121</v>
      </c>
      <c r="D60" s="15" t="s">
        <v>17</v>
      </c>
      <c r="E60" s="11">
        <v>2</v>
      </c>
      <c r="F60" s="22"/>
      <c r="G60" s="20">
        <f t="shared" si="2"/>
        <v>0</v>
      </c>
    </row>
    <row r="61" spans="1:12" s="31" customFormat="1" ht="16.5" thickTop="1" thickBot="1">
      <c r="A61" s="29"/>
      <c r="B61" s="15">
        <v>5.15</v>
      </c>
      <c r="C61" s="32" t="s">
        <v>122</v>
      </c>
      <c r="D61" s="15" t="s">
        <v>17</v>
      </c>
      <c r="E61" s="11">
        <v>4</v>
      </c>
      <c r="F61" s="22"/>
      <c r="G61" s="20">
        <f t="shared" si="2"/>
        <v>0</v>
      </c>
    </row>
    <row r="62" spans="1:12" s="18" customFormat="1" ht="16.5" thickTop="1" thickBot="1">
      <c r="A62" s="13"/>
      <c r="B62" s="49">
        <v>5.16</v>
      </c>
      <c r="C62" s="19" t="s">
        <v>105</v>
      </c>
      <c r="D62" s="15" t="s">
        <v>17</v>
      </c>
      <c r="E62" s="11">
        <v>2</v>
      </c>
      <c r="F62" s="22"/>
      <c r="G62" s="20">
        <f t="shared" si="2"/>
        <v>0</v>
      </c>
    </row>
    <row r="63" spans="1:12" s="18" customFormat="1" ht="31.5" thickTop="1" thickBot="1">
      <c r="A63" s="13"/>
      <c r="B63" s="15">
        <v>5.17</v>
      </c>
      <c r="C63" s="19" t="s">
        <v>193</v>
      </c>
      <c r="D63" s="15" t="s">
        <v>17</v>
      </c>
      <c r="E63" s="11">
        <v>3</v>
      </c>
      <c r="F63" s="22"/>
      <c r="G63" s="20">
        <f t="shared" si="2"/>
        <v>0</v>
      </c>
      <c r="I63"/>
      <c r="J63" s="50"/>
      <c r="K63" s="50"/>
      <c r="L63" s="50"/>
    </row>
    <row r="64" spans="1:12" s="18" customFormat="1" ht="46.5" thickTop="1" thickBot="1">
      <c r="A64" s="13"/>
      <c r="B64" s="95"/>
      <c r="C64" s="96" t="s">
        <v>99</v>
      </c>
      <c r="D64" s="90"/>
      <c r="E64" s="73"/>
      <c r="F64" s="74"/>
      <c r="G64" s="75"/>
      <c r="I64" s="51"/>
      <c r="J64" s="50"/>
      <c r="K64" s="50"/>
      <c r="L64" s="50"/>
    </row>
    <row r="65" spans="1:12" s="18" customFormat="1" ht="20.25" thickTop="1" thickBot="1">
      <c r="A65" s="13"/>
      <c r="B65" s="49" t="s">
        <v>217</v>
      </c>
      <c r="C65" s="30" t="s">
        <v>96</v>
      </c>
      <c r="D65" s="15" t="s">
        <v>30</v>
      </c>
      <c r="E65" s="11">
        <v>0</v>
      </c>
      <c r="F65" s="22"/>
      <c r="G65" s="20"/>
      <c r="I65" s="51"/>
      <c r="J65" s="50"/>
      <c r="K65" s="50"/>
      <c r="L65" s="50"/>
    </row>
    <row r="66" spans="1:12" s="18" customFormat="1" ht="20.25" thickTop="1" thickBot="1">
      <c r="A66" s="13"/>
      <c r="B66" s="49" t="s">
        <v>218</v>
      </c>
      <c r="C66" s="30" t="s">
        <v>106</v>
      </c>
      <c r="D66" s="15" t="s">
        <v>30</v>
      </c>
      <c r="E66" s="11">
        <v>0</v>
      </c>
      <c r="F66" s="22"/>
      <c r="G66" s="20"/>
      <c r="I66" s="51"/>
      <c r="J66" s="50"/>
      <c r="K66" s="50"/>
      <c r="L66" s="50"/>
    </row>
    <row r="67" spans="1:12" s="18" customFormat="1" ht="16.5" thickTop="1" thickBot="1">
      <c r="A67" s="13"/>
      <c r="B67" s="49"/>
      <c r="C67" s="47" t="s">
        <v>23</v>
      </c>
      <c r="D67" s="15"/>
      <c r="E67" s="11"/>
      <c r="F67" s="22"/>
      <c r="G67" s="20">
        <f>G31+G46</f>
        <v>0</v>
      </c>
      <c r="I67" s="51"/>
      <c r="J67" s="50"/>
      <c r="K67" s="50"/>
      <c r="L67" s="50"/>
    </row>
    <row r="68" spans="1:12" s="18" customFormat="1" ht="16.5" thickTop="1" thickBot="1">
      <c r="A68" s="13"/>
      <c r="B68" s="49"/>
      <c r="C68" s="47" t="s">
        <v>24</v>
      </c>
      <c r="D68" s="15"/>
      <c r="E68" s="11"/>
      <c r="F68" s="22"/>
      <c r="G68" s="20">
        <f>G67</f>
        <v>0</v>
      </c>
      <c r="I68" s="51"/>
      <c r="J68" s="50"/>
      <c r="K68" s="50"/>
      <c r="L68" s="50"/>
    </row>
    <row r="69" spans="1:12" s="18" customFormat="1" ht="16.5" thickTop="1" thickBot="1">
      <c r="A69" s="13"/>
      <c r="B69" s="8" t="s">
        <v>31</v>
      </c>
      <c r="C69" s="30"/>
      <c r="D69" s="15"/>
      <c r="E69" s="11"/>
      <c r="F69" s="22"/>
      <c r="G69" s="25">
        <f>SUM(G71:G72)</f>
        <v>0</v>
      </c>
      <c r="I69" s="51"/>
      <c r="J69" s="50"/>
      <c r="K69" s="50"/>
      <c r="L69" s="50"/>
    </row>
    <row r="70" spans="1:12" s="18" customFormat="1" ht="61.5" thickTop="1" thickBot="1">
      <c r="A70" s="13"/>
      <c r="B70" s="90"/>
      <c r="C70" s="96" t="s">
        <v>140</v>
      </c>
      <c r="D70" s="90"/>
      <c r="E70" s="73"/>
      <c r="F70" s="74"/>
      <c r="G70" s="75"/>
      <c r="I70" s="51"/>
      <c r="J70" s="50"/>
      <c r="K70" s="50"/>
      <c r="L70" s="50"/>
    </row>
    <row r="71" spans="1:12" s="18" customFormat="1" ht="61.5" thickTop="1" thickBot="1">
      <c r="A71" s="13"/>
      <c r="B71" s="15">
        <v>6.1</v>
      </c>
      <c r="C71" s="30" t="s">
        <v>123</v>
      </c>
      <c r="D71" s="15" t="s">
        <v>17</v>
      </c>
      <c r="E71" s="11">
        <v>3</v>
      </c>
      <c r="F71" s="22"/>
      <c r="G71" s="20">
        <f>E71*F71</f>
        <v>0</v>
      </c>
      <c r="I71" s="51"/>
      <c r="J71" s="50"/>
      <c r="K71" s="50"/>
      <c r="L71" s="50"/>
    </row>
    <row r="72" spans="1:12" s="18" customFormat="1" ht="33.75" thickTop="1" thickBot="1">
      <c r="A72" s="13"/>
      <c r="B72" s="15">
        <v>6.2</v>
      </c>
      <c r="C72" s="32" t="s">
        <v>145</v>
      </c>
      <c r="D72" s="15" t="s">
        <v>17</v>
      </c>
      <c r="E72" s="11">
        <v>14</v>
      </c>
      <c r="F72" s="22"/>
      <c r="G72" s="20">
        <f>E72*F72</f>
        <v>0</v>
      </c>
      <c r="I72"/>
      <c r="J72" s="50"/>
      <c r="K72" s="50"/>
      <c r="L72" s="50"/>
    </row>
    <row r="73" spans="1:12" s="18" customFormat="1" ht="16.5" thickTop="1" thickBot="1">
      <c r="A73" s="13"/>
      <c r="B73" s="15">
        <v>6.3</v>
      </c>
      <c r="C73" s="32" t="s">
        <v>141</v>
      </c>
      <c r="D73" s="15" t="s">
        <v>17</v>
      </c>
      <c r="E73" s="11">
        <v>1</v>
      </c>
      <c r="F73" s="22"/>
      <c r="G73" s="20"/>
      <c r="I73"/>
      <c r="J73" s="50"/>
      <c r="K73" s="50"/>
      <c r="L73" s="50"/>
    </row>
    <row r="74" spans="1:12" ht="16.5" thickTop="1" thickBot="1">
      <c r="B74" s="33"/>
      <c r="C74" s="33" t="s">
        <v>246</v>
      </c>
      <c r="D74" s="33"/>
      <c r="E74" s="62"/>
      <c r="F74" s="62"/>
      <c r="G74" s="34">
        <f>G$9+G$14+G$22+G$31+G$46+G$69</f>
        <v>0</v>
      </c>
    </row>
    <row r="75" spans="1:12" ht="16.5" thickTop="1" thickBot="1">
      <c r="B75" s="33"/>
      <c r="C75" s="33" t="s">
        <v>247</v>
      </c>
      <c r="D75" s="33"/>
      <c r="E75" s="33"/>
      <c r="F75" s="33"/>
      <c r="G75" s="36">
        <f>G74*0.1</f>
        <v>0</v>
      </c>
    </row>
    <row r="76" spans="1:12" ht="16.5" thickTop="1" thickBot="1">
      <c r="B76" s="33"/>
      <c r="C76" s="33" t="s">
        <v>248</v>
      </c>
      <c r="D76" s="33"/>
      <c r="E76" s="33"/>
      <c r="F76" s="33"/>
      <c r="G76" s="36">
        <f>G75*0.16</f>
        <v>0</v>
      </c>
    </row>
    <row r="77" spans="1:12" ht="16.5" thickTop="1" thickBot="1">
      <c r="B77" s="33"/>
      <c r="C77" s="33" t="s">
        <v>249</v>
      </c>
      <c r="D77" s="33"/>
      <c r="E77" s="33"/>
      <c r="F77" s="33"/>
      <c r="G77" s="34">
        <f>G76+G75+G74</f>
        <v>0</v>
      </c>
    </row>
    <row r="78" spans="1:12" s="18" customFormat="1" ht="16.5" thickTop="1" thickBot="1">
      <c r="A78" s="13"/>
      <c r="B78" s="8" t="s">
        <v>255</v>
      </c>
      <c r="C78" s="9" t="s">
        <v>244</v>
      </c>
      <c r="D78" s="15"/>
      <c r="E78" s="11"/>
      <c r="F78" s="22"/>
      <c r="G78" s="25">
        <f>G85+SUM(G104:G107)+G109</f>
        <v>0</v>
      </c>
    </row>
    <row r="79" spans="1:12" s="18" customFormat="1" ht="31.5" customHeight="1" thickTop="1" thickBot="1">
      <c r="A79" s="13"/>
      <c r="B79" s="92"/>
      <c r="C79" s="226" t="s">
        <v>245</v>
      </c>
      <c r="D79" s="229"/>
      <c r="E79" s="229"/>
      <c r="F79" s="229"/>
      <c r="G79" s="230"/>
    </row>
    <row r="80" spans="1:12" s="18" customFormat="1" ht="16.5" thickTop="1" thickBot="1">
      <c r="A80" s="13"/>
      <c r="B80" s="15"/>
      <c r="C80" s="185" t="s">
        <v>195</v>
      </c>
      <c r="D80" s="63"/>
      <c r="E80" s="64"/>
      <c r="F80" s="64"/>
      <c r="G80" s="65"/>
    </row>
    <row r="81" spans="1:7" s="18" customFormat="1" ht="16.5" thickTop="1" thickBot="1">
      <c r="A81" s="13"/>
      <c r="B81" s="15"/>
      <c r="C81" s="185" t="s">
        <v>36</v>
      </c>
      <c r="D81" s="210"/>
      <c r="E81" s="211"/>
      <c r="F81" s="211"/>
      <c r="G81" s="212"/>
    </row>
    <row r="82" spans="1:7" s="18" customFormat="1" ht="16.5" thickTop="1" thickBot="1">
      <c r="A82" s="13"/>
      <c r="B82" s="15"/>
      <c r="C82" s="185" t="s">
        <v>43</v>
      </c>
      <c r="D82" s="52"/>
      <c r="E82" s="219" t="s">
        <v>44</v>
      </c>
      <c r="F82" s="223"/>
      <c r="G82" s="61"/>
    </row>
    <row r="83" spans="1:7" s="18" customFormat="1" ht="31.5" thickTop="1" thickBot="1">
      <c r="A83" s="13"/>
      <c r="B83" s="90"/>
      <c r="C83" s="184" t="s">
        <v>124</v>
      </c>
      <c r="D83" s="90"/>
      <c r="E83" s="80"/>
      <c r="F83" s="81"/>
      <c r="G83" s="75"/>
    </row>
    <row r="84" spans="1:7" s="18" customFormat="1" ht="16.5" thickTop="1" thickBot="1">
      <c r="A84" s="13"/>
      <c r="B84" s="15"/>
      <c r="C84" s="9" t="s">
        <v>47</v>
      </c>
      <c r="D84" s="15"/>
      <c r="E84" s="21"/>
      <c r="F84" s="22"/>
      <c r="G84" s="20"/>
    </row>
    <row r="85" spans="1:7" s="18" customFormat="1" ht="61.5" thickTop="1" thickBot="1">
      <c r="A85" s="13"/>
      <c r="B85" s="15">
        <v>7.1</v>
      </c>
      <c r="C85" s="28" t="s">
        <v>196</v>
      </c>
      <c r="D85" s="15"/>
      <c r="E85" s="11" t="s">
        <v>17</v>
      </c>
      <c r="F85" s="22">
        <v>1</v>
      </c>
      <c r="G85" s="20"/>
    </row>
    <row r="86" spans="1:7" s="18" customFormat="1" ht="16.5" thickTop="1" thickBot="1">
      <c r="A86" s="13"/>
      <c r="B86" s="15"/>
      <c r="C86" s="186" t="s">
        <v>40</v>
      </c>
      <c r="D86" s="15"/>
      <c r="E86" s="56"/>
      <c r="F86" s="57"/>
      <c r="G86" s="20"/>
    </row>
    <row r="87" spans="1:7" s="18" customFormat="1" ht="16.5" thickTop="1" thickBot="1">
      <c r="A87" s="13"/>
      <c r="B87" s="15"/>
      <c r="C87" s="187" t="s">
        <v>38</v>
      </c>
      <c r="D87" s="15" t="s">
        <v>67</v>
      </c>
      <c r="E87" s="120">
        <v>957</v>
      </c>
      <c r="F87" s="109"/>
      <c r="G87" s="20"/>
    </row>
    <row r="88" spans="1:7" s="18" customFormat="1" ht="16.5" thickTop="1" thickBot="1">
      <c r="A88" s="13"/>
      <c r="B88" s="15"/>
      <c r="C88" s="187" t="s">
        <v>69</v>
      </c>
      <c r="D88" s="15" t="s">
        <v>53</v>
      </c>
      <c r="E88" s="99">
        <v>1</v>
      </c>
      <c r="F88" s="72"/>
      <c r="G88" s="20"/>
    </row>
    <row r="89" spans="1:7" s="18" customFormat="1" ht="16.5" thickTop="1" thickBot="1">
      <c r="A89" s="13"/>
      <c r="B89" s="15"/>
      <c r="C89" s="187" t="s">
        <v>70</v>
      </c>
      <c r="D89" s="15" t="s">
        <v>8</v>
      </c>
      <c r="E89" s="105">
        <v>44</v>
      </c>
      <c r="F89" s="108"/>
      <c r="G89" s="20"/>
    </row>
    <row r="90" spans="1:7" s="18" customFormat="1" ht="16.5" thickTop="1" thickBot="1">
      <c r="A90" s="13"/>
      <c r="B90" s="15"/>
      <c r="C90" s="187" t="s">
        <v>71</v>
      </c>
      <c r="D90" s="15" t="s">
        <v>68</v>
      </c>
      <c r="E90" s="219" t="s">
        <v>93</v>
      </c>
      <c r="F90" s="220"/>
      <c r="G90" s="20"/>
    </row>
    <row r="91" spans="1:7" ht="16.5" thickTop="1" thickBot="1">
      <c r="B91" s="15"/>
      <c r="C91" s="187" t="s">
        <v>72</v>
      </c>
      <c r="D91" s="15" t="s">
        <v>8</v>
      </c>
      <c r="E91" s="122">
        <v>38.06</v>
      </c>
      <c r="F91" s="123"/>
      <c r="G91" s="20"/>
    </row>
    <row r="92" spans="1:7" ht="16.5" thickTop="1" thickBot="1">
      <c r="B92" s="15"/>
      <c r="C92" s="187" t="s">
        <v>73</v>
      </c>
      <c r="D92" s="15" t="s">
        <v>67</v>
      </c>
      <c r="E92" s="85">
        <v>973</v>
      </c>
      <c r="F92" s="86"/>
      <c r="G92" s="20"/>
    </row>
    <row r="93" spans="1:7" ht="16.5" thickTop="1" thickBot="1">
      <c r="B93" s="15"/>
      <c r="C93" s="186" t="s">
        <v>41</v>
      </c>
      <c r="D93" s="15"/>
      <c r="E93" s="58"/>
      <c r="F93" s="59"/>
      <c r="G93" s="20"/>
    </row>
    <row r="94" spans="1:7" ht="16.5" thickTop="1" thickBot="1">
      <c r="A94" s="35"/>
      <c r="B94" s="15"/>
      <c r="C94" s="187" t="s">
        <v>42</v>
      </c>
      <c r="D94" s="19" t="s">
        <v>63</v>
      </c>
      <c r="E94" s="58"/>
      <c r="F94" s="59"/>
      <c r="G94" s="20"/>
    </row>
    <row r="95" spans="1:7" ht="16.5" thickTop="1" thickBot="1">
      <c r="B95" s="15"/>
      <c r="C95" s="185" t="s">
        <v>56</v>
      </c>
      <c r="D95" s="19" t="s">
        <v>53</v>
      </c>
      <c r="E95" s="58"/>
      <c r="F95" s="59"/>
      <c r="G95" s="20"/>
    </row>
    <row r="96" spans="1:7" ht="16.5" thickTop="1" thickBot="1">
      <c r="B96" s="15"/>
      <c r="C96" s="185" t="s">
        <v>57</v>
      </c>
      <c r="D96" s="19" t="s">
        <v>53</v>
      </c>
      <c r="E96" s="58"/>
      <c r="F96" s="59"/>
      <c r="G96" s="20"/>
    </row>
    <row r="97" spans="2:7" ht="16.5" thickTop="1" thickBot="1">
      <c r="B97" s="15"/>
      <c r="C97" s="185" t="s">
        <v>58</v>
      </c>
      <c r="D97" s="19" t="s">
        <v>53</v>
      </c>
      <c r="E97" s="58"/>
      <c r="F97" s="59"/>
      <c r="G97" s="20"/>
    </row>
    <row r="98" spans="2:7" ht="16.5" thickTop="1" thickBot="1">
      <c r="B98" s="15"/>
      <c r="C98" s="185" t="s">
        <v>59</v>
      </c>
      <c r="D98" s="19" t="s">
        <v>53</v>
      </c>
      <c r="E98" s="58"/>
      <c r="F98" s="59"/>
      <c r="G98" s="20"/>
    </row>
    <row r="99" spans="2:7" ht="16.5" thickTop="1" thickBot="1">
      <c r="B99" s="15"/>
      <c r="C99" s="185" t="s">
        <v>60</v>
      </c>
      <c r="D99" s="19" t="s">
        <v>54</v>
      </c>
      <c r="E99" s="58"/>
      <c r="F99" s="59"/>
      <c r="G99" s="20"/>
    </row>
    <row r="100" spans="2:7" ht="16.5" thickTop="1" thickBot="1">
      <c r="B100" s="15"/>
      <c r="C100" s="185" t="s">
        <v>61</v>
      </c>
      <c r="D100" s="19" t="s">
        <v>55</v>
      </c>
      <c r="E100" s="58"/>
      <c r="F100" s="59"/>
      <c r="G100" s="20"/>
    </row>
    <row r="101" spans="2:7" ht="16.5" thickTop="1" thickBot="1">
      <c r="B101" s="15"/>
      <c r="C101" s="185" t="s">
        <v>62</v>
      </c>
      <c r="D101" s="19" t="s">
        <v>55</v>
      </c>
      <c r="E101" s="58"/>
      <c r="F101" s="59"/>
      <c r="G101" s="20"/>
    </row>
    <row r="102" spans="2:7" ht="16.5" thickTop="1" thickBot="1">
      <c r="B102" s="15"/>
      <c r="C102" s="185" t="s">
        <v>45</v>
      </c>
      <c r="D102" s="19" t="s">
        <v>17</v>
      </c>
      <c r="E102" s="58"/>
      <c r="F102" s="59"/>
      <c r="G102" s="20"/>
    </row>
    <row r="103" spans="2:7" ht="31.5" thickTop="1" thickBot="1">
      <c r="B103" s="90">
        <v>7.2</v>
      </c>
      <c r="C103" s="197" t="s">
        <v>263</v>
      </c>
      <c r="D103" s="91"/>
      <c r="E103" s="73"/>
      <c r="F103" s="74"/>
      <c r="G103" s="75"/>
    </row>
    <row r="104" spans="2:7" ht="31.5" thickTop="1" thickBot="1">
      <c r="B104" s="15" t="s">
        <v>235</v>
      </c>
      <c r="C104" s="188" t="s">
        <v>238</v>
      </c>
      <c r="D104" s="19" t="s">
        <v>17</v>
      </c>
      <c r="E104" s="11">
        <v>1</v>
      </c>
      <c r="F104" s="22"/>
      <c r="G104" s="20">
        <f>E104*F104</f>
        <v>0</v>
      </c>
    </row>
    <row r="105" spans="2:7" ht="31.5" thickTop="1" thickBot="1">
      <c r="B105" s="15" t="s">
        <v>236</v>
      </c>
      <c r="C105" s="19" t="s">
        <v>207</v>
      </c>
      <c r="D105" s="15" t="s">
        <v>7</v>
      </c>
      <c r="E105" s="11">
        <v>1</v>
      </c>
      <c r="F105" s="22"/>
      <c r="G105" s="20">
        <f>E105*F105</f>
        <v>0</v>
      </c>
    </row>
    <row r="106" spans="2:7" ht="31.5" thickTop="1" thickBot="1">
      <c r="B106" s="15" t="s">
        <v>237</v>
      </c>
      <c r="C106" s="19" t="s">
        <v>209</v>
      </c>
      <c r="D106" s="15" t="s">
        <v>7</v>
      </c>
      <c r="E106" s="11">
        <v>1</v>
      </c>
      <c r="F106" s="22"/>
      <c r="G106" s="20">
        <f t="shared" ref="G106:G107" si="3">E106*F106</f>
        <v>0</v>
      </c>
    </row>
    <row r="107" spans="2:7" ht="16.5" thickTop="1" thickBot="1">
      <c r="B107" s="15" t="s">
        <v>271</v>
      </c>
      <c r="C107" s="19" t="s">
        <v>208</v>
      </c>
      <c r="D107" s="15" t="s">
        <v>7</v>
      </c>
      <c r="E107" s="11">
        <v>1</v>
      </c>
      <c r="F107" s="22"/>
      <c r="G107" s="20">
        <f t="shared" si="3"/>
        <v>0</v>
      </c>
    </row>
    <row r="108" spans="2:7" ht="16.5" thickTop="1" thickBot="1">
      <c r="B108" s="15"/>
      <c r="C108" s="189" t="s">
        <v>39</v>
      </c>
      <c r="D108" s="19"/>
      <c r="E108" s="21"/>
      <c r="F108" s="22"/>
      <c r="G108" s="20"/>
    </row>
    <row r="109" spans="2:7" ht="46.5" thickTop="1" thickBot="1">
      <c r="B109" s="15">
        <v>7.3</v>
      </c>
      <c r="C109" s="190" t="s">
        <v>197</v>
      </c>
      <c r="D109" s="19" t="s">
        <v>17</v>
      </c>
      <c r="E109" s="11">
        <v>1</v>
      </c>
      <c r="F109" s="22"/>
      <c r="G109" s="20">
        <f>F109</f>
        <v>0</v>
      </c>
    </row>
    <row r="110" spans="2:7" ht="16.5" thickTop="1" thickBot="1">
      <c r="B110" s="15"/>
      <c r="C110" s="191" t="s">
        <v>41</v>
      </c>
      <c r="D110" s="19"/>
      <c r="E110" s="21"/>
      <c r="F110" s="22"/>
      <c r="G110" s="20"/>
    </row>
    <row r="111" spans="2:7" ht="16.5" thickTop="1" thickBot="1">
      <c r="B111" s="15"/>
      <c r="C111" s="187" t="s">
        <v>46</v>
      </c>
      <c r="D111" s="19"/>
      <c r="E111" s="224"/>
      <c r="F111" s="225"/>
      <c r="G111" s="20"/>
    </row>
    <row r="112" spans="2:7" ht="16.5" thickTop="1" thickBot="1">
      <c r="B112" s="15"/>
      <c r="C112" s="187" t="s">
        <v>49</v>
      </c>
      <c r="D112" s="19" t="s">
        <v>52</v>
      </c>
      <c r="E112" s="217"/>
      <c r="F112" s="218"/>
      <c r="G112" s="20"/>
    </row>
    <row r="113" spans="1:7" ht="16.5" thickTop="1" thickBot="1">
      <c r="B113" s="15"/>
      <c r="C113" s="187" t="s">
        <v>51</v>
      </c>
      <c r="D113" s="19" t="s">
        <v>75</v>
      </c>
      <c r="E113" s="217"/>
      <c r="F113" s="218"/>
      <c r="G113" s="20"/>
    </row>
    <row r="114" spans="1:7" ht="16.5" thickTop="1" thickBot="1">
      <c r="B114" s="15"/>
      <c r="C114" s="187" t="s">
        <v>65</v>
      </c>
      <c r="D114" s="19" t="s">
        <v>64</v>
      </c>
      <c r="E114" s="217"/>
      <c r="F114" s="218"/>
      <c r="G114" s="20"/>
    </row>
    <row r="115" spans="1:7" ht="16.5" thickTop="1" thickBot="1">
      <c r="B115" s="15"/>
      <c r="C115" s="185" t="s">
        <v>66</v>
      </c>
      <c r="D115" s="19"/>
      <c r="E115" s="217"/>
      <c r="F115" s="218"/>
      <c r="G115" s="20"/>
    </row>
    <row r="116" spans="1:7" ht="16.5" thickTop="1" thickBot="1">
      <c r="B116" s="15">
        <v>7.4</v>
      </c>
      <c r="C116" s="188" t="s">
        <v>262</v>
      </c>
      <c r="D116" s="19"/>
      <c r="E116" s="67"/>
      <c r="F116" s="68"/>
      <c r="G116" s="60"/>
    </row>
    <row r="117" spans="1:7" ht="16.5" thickTop="1" thickBot="1">
      <c r="B117" s="15"/>
      <c r="C117" s="188"/>
      <c r="D117" s="19"/>
      <c r="E117" s="67"/>
      <c r="F117" s="68"/>
      <c r="G117" s="60"/>
    </row>
    <row r="118" spans="1:7" ht="16.5" thickTop="1" thickBot="1">
      <c r="B118" s="33"/>
      <c r="C118" s="33" t="s">
        <v>250</v>
      </c>
      <c r="D118" s="33"/>
      <c r="E118" s="62"/>
      <c r="F118" s="62"/>
      <c r="G118" s="34">
        <f>G78</f>
        <v>0</v>
      </c>
    </row>
    <row r="119" spans="1:7" ht="16.5" thickTop="1" thickBot="1">
      <c r="B119" s="33"/>
      <c r="C119" s="33" t="s">
        <v>251</v>
      </c>
      <c r="D119" s="33"/>
      <c r="E119" s="33"/>
      <c r="F119" s="33"/>
      <c r="G119" s="36">
        <f>G118*0.1</f>
        <v>0</v>
      </c>
    </row>
    <row r="120" spans="1:7" ht="16.5" thickTop="1" thickBot="1">
      <c r="B120" s="33"/>
      <c r="C120" s="33" t="s">
        <v>252</v>
      </c>
      <c r="D120" s="33"/>
      <c r="E120" s="33"/>
      <c r="F120" s="33"/>
      <c r="G120" s="36">
        <f>G119*0.16</f>
        <v>0</v>
      </c>
    </row>
    <row r="121" spans="1:7" ht="16.5" thickTop="1" thickBot="1">
      <c r="B121" s="33"/>
      <c r="C121" s="33" t="s">
        <v>253</v>
      </c>
      <c r="D121" s="33"/>
      <c r="E121" s="33"/>
      <c r="F121" s="33"/>
      <c r="G121" s="34">
        <f>G120+G119+G118</f>
        <v>0</v>
      </c>
    </row>
    <row r="122" spans="1:7" s="18" customFormat="1" ht="16.5" thickTop="1" thickBot="1">
      <c r="A122" s="13"/>
      <c r="B122" s="8" t="s">
        <v>254</v>
      </c>
      <c r="C122" s="9" t="s">
        <v>256</v>
      </c>
      <c r="D122" s="15"/>
      <c r="E122" s="11"/>
      <c r="F122" s="22"/>
      <c r="G122" s="25">
        <f>G129+G149+SUM(G158:G159)</f>
        <v>0</v>
      </c>
    </row>
    <row r="123" spans="1:7" s="18" customFormat="1" ht="31.5" customHeight="1" thickTop="1" thickBot="1">
      <c r="A123" s="13"/>
      <c r="B123" s="92"/>
      <c r="C123" s="226" t="s">
        <v>245</v>
      </c>
      <c r="D123" s="227"/>
      <c r="E123" s="227"/>
      <c r="F123" s="227"/>
      <c r="G123" s="228"/>
    </row>
    <row r="124" spans="1:7" s="18" customFormat="1" ht="16.5" thickTop="1" thickBot="1">
      <c r="A124" s="13"/>
      <c r="B124" s="15"/>
      <c r="C124" s="185" t="s">
        <v>195</v>
      </c>
      <c r="D124" s="63"/>
      <c r="E124" s="64"/>
      <c r="F124" s="64"/>
      <c r="G124" s="65"/>
    </row>
    <row r="125" spans="1:7" s="18" customFormat="1" ht="16.5" thickTop="1" thickBot="1">
      <c r="A125" s="13"/>
      <c r="B125" s="15"/>
      <c r="C125" s="185" t="s">
        <v>36</v>
      </c>
      <c r="D125" s="210"/>
      <c r="E125" s="211"/>
      <c r="F125" s="211"/>
      <c r="G125" s="212"/>
    </row>
    <row r="126" spans="1:7" s="18" customFormat="1" ht="16.5" thickTop="1" thickBot="1">
      <c r="A126" s="13"/>
      <c r="B126" s="15"/>
      <c r="C126" s="185" t="s">
        <v>43</v>
      </c>
      <c r="D126" s="52"/>
      <c r="E126" s="219" t="s">
        <v>44</v>
      </c>
      <c r="F126" s="223"/>
      <c r="G126" s="61"/>
    </row>
    <row r="127" spans="1:7" s="18" customFormat="1" ht="31.5" customHeight="1" thickTop="1" thickBot="1">
      <c r="A127" s="13"/>
      <c r="B127" s="90"/>
      <c r="C127" s="184" t="s">
        <v>124</v>
      </c>
      <c r="D127" s="90"/>
      <c r="E127" s="80"/>
      <c r="F127" s="81"/>
      <c r="G127" s="75"/>
    </row>
    <row r="128" spans="1:7" s="18" customFormat="1" ht="16.5" thickTop="1" thickBot="1">
      <c r="A128" s="13"/>
      <c r="B128" s="15"/>
      <c r="C128" s="9" t="s">
        <v>47</v>
      </c>
      <c r="D128" s="15"/>
      <c r="E128" s="21"/>
      <c r="F128" s="22"/>
      <c r="G128" s="20"/>
    </row>
    <row r="129" spans="1:7" s="18" customFormat="1" ht="61.5" thickTop="1" thickBot="1">
      <c r="A129" s="13"/>
      <c r="B129" s="15">
        <v>7.1</v>
      </c>
      <c r="C129" s="28" t="s">
        <v>196</v>
      </c>
      <c r="D129" s="15"/>
      <c r="E129" s="11" t="s">
        <v>17</v>
      </c>
      <c r="F129" s="22">
        <v>1</v>
      </c>
      <c r="G129" s="20"/>
    </row>
    <row r="130" spans="1:7" s="18" customFormat="1" ht="16.5" thickTop="1" thickBot="1">
      <c r="A130" s="13"/>
      <c r="B130" s="15"/>
      <c r="C130" s="186" t="s">
        <v>40</v>
      </c>
      <c r="D130" s="15"/>
      <c r="E130" s="56"/>
      <c r="F130" s="57"/>
      <c r="G130" s="20"/>
    </row>
    <row r="131" spans="1:7" s="18" customFormat="1" ht="16.5" thickTop="1" thickBot="1">
      <c r="A131" s="13"/>
      <c r="B131" s="15"/>
      <c r="C131" s="187" t="s">
        <v>38</v>
      </c>
      <c r="D131" s="15" t="s">
        <v>67</v>
      </c>
      <c r="E131" s="120">
        <v>957</v>
      </c>
      <c r="F131" s="109"/>
      <c r="G131" s="20"/>
    </row>
    <row r="132" spans="1:7" s="18" customFormat="1" ht="16.5" thickTop="1" thickBot="1">
      <c r="A132" s="13"/>
      <c r="B132" s="15"/>
      <c r="C132" s="187" t="s">
        <v>69</v>
      </c>
      <c r="D132" s="15" t="s">
        <v>53</v>
      </c>
      <c r="E132" s="99">
        <v>1</v>
      </c>
      <c r="F132" s="72"/>
      <c r="G132" s="20"/>
    </row>
    <row r="133" spans="1:7" s="18" customFormat="1" ht="16.5" thickTop="1" thickBot="1">
      <c r="A133" s="13"/>
      <c r="B133" s="15"/>
      <c r="C133" s="187" t="s">
        <v>70</v>
      </c>
      <c r="D133" s="15" t="s">
        <v>8</v>
      </c>
      <c r="E133" s="105">
        <v>44</v>
      </c>
      <c r="F133" s="108"/>
      <c r="G133" s="20"/>
    </row>
    <row r="134" spans="1:7" s="18" customFormat="1" ht="16.5" thickTop="1" thickBot="1">
      <c r="A134" s="13"/>
      <c r="B134" s="15"/>
      <c r="C134" s="187" t="s">
        <v>71</v>
      </c>
      <c r="D134" s="15" t="s">
        <v>68</v>
      </c>
      <c r="E134" s="219" t="s">
        <v>93</v>
      </c>
      <c r="F134" s="220"/>
      <c r="G134" s="20"/>
    </row>
    <row r="135" spans="1:7" ht="16.5" thickTop="1" thickBot="1">
      <c r="B135" s="15"/>
      <c r="C135" s="187" t="s">
        <v>72</v>
      </c>
      <c r="D135" s="15" t="s">
        <v>8</v>
      </c>
      <c r="E135" s="122">
        <v>38.06</v>
      </c>
      <c r="F135" s="123"/>
      <c r="G135" s="20"/>
    </row>
    <row r="136" spans="1:7" ht="16.5" thickTop="1" thickBot="1">
      <c r="B136" s="15"/>
      <c r="C136" s="187" t="s">
        <v>73</v>
      </c>
      <c r="D136" s="15" t="s">
        <v>67</v>
      </c>
      <c r="E136" s="195">
        <v>973</v>
      </c>
      <c r="F136" s="196"/>
      <c r="G136" s="20"/>
    </row>
    <row r="137" spans="1:7" ht="16.5" thickTop="1" thickBot="1">
      <c r="B137" s="15"/>
      <c r="C137" s="186" t="s">
        <v>41</v>
      </c>
      <c r="D137" s="15"/>
      <c r="E137" s="58"/>
      <c r="F137" s="59"/>
      <c r="G137" s="20"/>
    </row>
    <row r="138" spans="1:7" ht="16.5" thickTop="1" thickBot="1">
      <c r="A138" s="35"/>
      <c r="B138" s="15"/>
      <c r="C138" s="187" t="s">
        <v>42</v>
      </c>
      <c r="D138" s="19" t="s">
        <v>63</v>
      </c>
      <c r="E138" s="58"/>
      <c r="F138" s="59"/>
      <c r="G138" s="20"/>
    </row>
    <row r="139" spans="1:7" ht="16.5" thickTop="1" thickBot="1">
      <c r="B139" s="15"/>
      <c r="C139" s="185" t="s">
        <v>56</v>
      </c>
      <c r="D139" s="19" t="s">
        <v>53</v>
      </c>
      <c r="E139" s="58"/>
      <c r="F139" s="59"/>
      <c r="G139" s="20"/>
    </row>
    <row r="140" spans="1:7" ht="16.5" thickTop="1" thickBot="1">
      <c r="B140" s="15"/>
      <c r="C140" s="185" t="s">
        <v>57</v>
      </c>
      <c r="D140" s="19" t="s">
        <v>53</v>
      </c>
      <c r="E140" s="58"/>
      <c r="F140" s="59"/>
      <c r="G140" s="20"/>
    </row>
    <row r="141" spans="1:7" ht="16.5" thickTop="1" thickBot="1">
      <c r="B141" s="15"/>
      <c r="C141" s="185" t="s">
        <v>58</v>
      </c>
      <c r="D141" s="19" t="s">
        <v>53</v>
      </c>
      <c r="E141" s="58"/>
      <c r="F141" s="59"/>
      <c r="G141" s="20"/>
    </row>
    <row r="142" spans="1:7" ht="16.5" thickTop="1" thickBot="1">
      <c r="B142" s="15"/>
      <c r="C142" s="185" t="s">
        <v>59</v>
      </c>
      <c r="D142" s="19" t="s">
        <v>53</v>
      </c>
      <c r="E142" s="58"/>
      <c r="F142" s="59"/>
      <c r="G142" s="20"/>
    </row>
    <row r="143" spans="1:7" ht="16.5" thickTop="1" thickBot="1">
      <c r="B143" s="15"/>
      <c r="C143" s="185" t="s">
        <v>60</v>
      </c>
      <c r="D143" s="19" t="s">
        <v>54</v>
      </c>
      <c r="E143" s="58"/>
      <c r="F143" s="59"/>
      <c r="G143" s="20"/>
    </row>
    <row r="144" spans="1:7" ht="16.5" thickTop="1" thickBot="1">
      <c r="B144" s="15"/>
      <c r="C144" s="185" t="s">
        <v>61</v>
      </c>
      <c r="D144" s="19" t="s">
        <v>55</v>
      </c>
      <c r="E144" s="58"/>
      <c r="F144" s="59"/>
      <c r="G144" s="20"/>
    </row>
    <row r="145" spans="2:7" ht="16.5" thickTop="1" thickBot="1">
      <c r="B145" s="15"/>
      <c r="C145" s="185" t="s">
        <v>62</v>
      </c>
      <c r="D145" s="19" t="s">
        <v>55</v>
      </c>
      <c r="E145" s="58"/>
      <c r="F145" s="59"/>
      <c r="G145" s="20"/>
    </row>
    <row r="146" spans="2:7" ht="16.5" thickTop="1" thickBot="1">
      <c r="B146" s="15"/>
      <c r="C146" s="185" t="s">
        <v>45</v>
      </c>
      <c r="D146" s="19" t="s">
        <v>17</v>
      </c>
      <c r="E146" s="58"/>
      <c r="F146" s="59"/>
      <c r="G146" s="20"/>
    </row>
    <row r="147" spans="2:7" ht="16.5" thickTop="1" thickBot="1">
      <c r="B147" s="90">
        <v>7.2</v>
      </c>
      <c r="C147" s="197" t="s">
        <v>264</v>
      </c>
      <c r="D147" s="91"/>
      <c r="E147" s="73"/>
      <c r="F147" s="74"/>
      <c r="G147" s="75"/>
    </row>
    <row r="148" spans="2:7" ht="16.5" thickTop="1" thickBot="1">
      <c r="B148" s="15"/>
      <c r="C148" s="189" t="s">
        <v>39</v>
      </c>
      <c r="D148" s="19"/>
      <c r="E148" s="21"/>
      <c r="F148" s="22"/>
      <c r="G148" s="20"/>
    </row>
    <row r="149" spans="2:7" ht="46.5" thickTop="1" thickBot="1">
      <c r="B149" s="15">
        <v>7.3</v>
      </c>
      <c r="C149" s="190" t="s">
        <v>197</v>
      </c>
      <c r="D149" s="19" t="s">
        <v>17</v>
      </c>
      <c r="E149" s="11">
        <v>1</v>
      </c>
      <c r="F149" s="22"/>
      <c r="G149" s="20">
        <f>F149</f>
        <v>0</v>
      </c>
    </row>
    <row r="150" spans="2:7" ht="16.5" thickTop="1" thickBot="1">
      <c r="B150" s="15"/>
      <c r="C150" s="191" t="s">
        <v>41</v>
      </c>
      <c r="D150" s="19"/>
      <c r="E150" s="21"/>
      <c r="F150" s="22"/>
      <c r="G150" s="20"/>
    </row>
    <row r="151" spans="2:7" ht="16.5" thickTop="1" thickBot="1">
      <c r="B151" s="15"/>
      <c r="C151" s="187" t="s">
        <v>46</v>
      </c>
      <c r="D151" s="19"/>
      <c r="E151" s="224"/>
      <c r="F151" s="225"/>
      <c r="G151" s="20"/>
    </row>
    <row r="152" spans="2:7" ht="16.5" thickTop="1" thickBot="1">
      <c r="B152" s="15"/>
      <c r="C152" s="187" t="s">
        <v>49</v>
      </c>
      <c r="D152" s="19" t="s">
        <v>52</v>
      </c>
      <c r="E152" s="217"/>
      <c r="F152" s="218"/>
      <c r="G152" s="20"/>
    </row>
    <row r="153" spans="2:7" ht="16.5" thickTop="1" thickBot="1">
      <c r="B153" s="15"/>
      <c r="C153" s="187" t="s">
        <v>51</v>
      </c>
      <c r="D153" s="19" t="s">
        <v>75</v>
      </c>
      <c r="E153" s="217"/>
      <c r="F153" s="218"/>
      <c r="G153" s="20"/>
    </row>
    <row r="154" spans="2:7" ht="16.5" thickTop="1" thickBot="1">
      <c r="B154" s="15"/>
      <c r="C154" s="187" t="s">
        <v>65</v>
      </c>
      <c r="D154" s="19" t="s">
        <v>64</v>
      </c>
      <c r="E154" s="217"/>
      <c r="F154" s="218"/>
      <c r="G154" s="20"/>
    </row>
    <row r="155" spans="2:7" ht="16.5" thickTop="1" thickBot="1">
      <c r="B155" s="15"/>
      <c r="C155" s="185" t="s">
        <v>66</v>
      </c>
      <c r="D155" s="19"/>
      <c r="E155" s="217"/>
      <c r="F155" s="218"/>
      <c r="G155" s="20"/>
    </row>
    <row r="156" spans="2:7" ht="16.5" thickTop="1" thickBot="1">
      <c r="B156" s="15"/>
      <c r="C156" s="191" t="s">
        <v>76</v>
      </c>
      <c r="D156" s="19"/>
      <c r="E156" s="67"/>
      <c r="F156" s="68"/>
      <c r="G156" s="60"/>
    </row>
    <row r="157" spans="2:7" ht="31.5" thickTop="1" thickBot="1">
      <c r="B157" s="90">
        <v>7.4</v>
      </c>
      <c r="C157" s="197" t="s">
        <v>239</v>
      </c>
      <c r="D157" s="91"/>
      <c r="E157" s="198">
        <v>0</v>
      </c>
      <c r="F157" s="74"/>
      <c r="G157" s="75"/>
    </row>
    <row r="158" spans="2:7" ht="31.5" thickTop="1" thickBot="1">
      <c r="B158" s="15" t="s">
        <v>78</v>
      </c>
      <c r="C158" s="188" t="s">
        <v>240</v>
      </c>
      <c r="D158" s="19" t="s">
        <v>17</v>
      </c>
      <c r="E158" s="11">
        <v>1</v>
      </c>
      <c r="F158" s="22"/>
      <c r="G158" s="20">
        <f>E158*F158</f>
        <v>0</v>
      </c>
    </row>
    <row r="159" spans="2:7" ht="46.5" thickTop="1" thickBot="1">
      <c r="B159" s="15" t="s">
        <v>79</v>
      </c>
      <c r="C159" s="188" t="s">
        <v>241</v>
      </c>
      <c r="D159" s="19" t="s">
        <v>8</v>
      </c>
      <c r="E159" s="11">
        <v>155</v>
      </c>
      <c r="F159" s="22"/>
      <c r="G159" s="20">
        <f>E159*F159</f>
        <v>0</v>
      </c>
    </row>
    <row r="160" spans="2:7" ht="16.5" thickTop="1" thickBot="1">
      <c r="B160" s="33"/>
      <c r="C160" s="33" t="s">
        <v>258</v>
      </c>
      <c r="D160" s="33"/>
      <c r="E160" s="62"/>
      <c r="F160" s="62"/>
      <c r="G160" s="34">
        <f>G122</f>
        <v>0</v>
      </c>
    </row>
    <row r="161" spans="2:7" ht="16.5" thickTop="1" thickBot="1">
      <c r="B161" s="33"/>
      <c r="C161" s="33" t="s">
        <v>259</v>
      </c>
      <c r="D161" s="33"/>
      <c r="E161" s="33"/>
      <c r="F161" s="33"/>
      <c r="G161" s="36">
        <f>G160*0.1</f>
        <v>0</v>
      </c>
    </row>
    <row r="162" spans="2:7" ht="16.5" thickTop="1" thickBot="1">
      <c r="B162" s="33"/>
      <c r="C162" s="33" t="s">
        <v>260</v>
      </c>
      <c r="D162" s="33"/>
      <c r="E162" s="33"/>
      <c r="F162" s="33"/>
      <c r="G162" s="36">
        <f>G161*0.16</f>
        <v>0</v>
      </c>
    </row>
    <row r="163" spans="2:7" ht="16.5" thickTop="1" thickBot="1">
      <c r="B163" s="33"/>
      <c r="C163" s="33" t="s">
        <v>261</v>
      </c>
      <c r="D163" s="33"/>
      <c r="E163" s="33"/>
      <c r="F163" s="33"/>
      <c r="G163" s="34">
        <f>G162+G161+G160</f>
        <v>0</v>
      </c>
    </row>
    <row r="164" spans="2:7" ht="15.75" thickTop="1"/>
  </sheetData>
  <mergeCells count="24">
    <mergeCell ref="E153:F153"/>
    <mergeCell ref="E154:F154"/>
    <mergeCell ref="E155:F155"/>
    <mergeCell ref="C79:G79"/>
    <mergeCell ref="C123:G123"/>
    <mergeCell ref="D125:G125"/>
    <mergeCell ref="E126:F126"/>
    <mergeCell ref="E134:F134"/>
    <mergeCell ref="E151:F151"/>
    <mergeCell ref="E152:F152"/>
    <mergeCell ref="E115:F115"/>
    <mergeCell ref="D81:G81"/>
    <mergeCell ref="E82:F82"/>
    <mergeCell ref="E90:F90"/>
    <mergeCell ref="E111:F111"/>
    <mergeCell ref="E112:F112"/>
    <mergeCell ref="E113:F113"/>
    <mergeCell ref="E114:F114"/>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9" max="16383" man="1"/>
    <brk id="77" max="16383" man="1"/>
    <brk id="12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pageSetUpPr fitToPage="1"/>
  </sheetPr>
  <dimension ref="A2:L163"/>
  <sheetViews>
    <sheetView view="pageBreakPreview" zoomScale="90" zoomScaleNormal="100" zoomScaleSheetLayoutView="90" workbookViewId="0">
      <selection activeCell="F39" sqref="F39"/>
    </sheetView>
  </sheetViews>
  <sheetFormatPr defaultRowHeight="15"/>
  <cols>
    <col min="1" max="1" width="2" style="1" customWidth="1"/>
    <col min="2" max="2" width="9.42578125" style="40" customWidth="1"/>
    <col min="3" max="3" width="83.85546875" style="3" customWidth="1"/>
    <col min="4" max="4" width="7.28515625" style="3" bestFit="1" customWidth="1"/>
    <col min="5" max="5" width="12.140625" style="3" customWidth="1"/>
    <col min="6" max="6" width="14.5703125" style="4" customWidth="1"/>
    <col min="7" max="7" width="16" style="3" customWidth="1"/>
    <col min="8" max="12" width="0" hidden="1" customWidth="1"/>
  </cols>
  <sheetData>
    <row r="2" spans="1:7" ht="20.25">
      <c r="B2" s="208" t="s">
        <v>0</v>
      </c>
      <c r="C2" s="208"/>
      <c r="D2" s="208"/>
      <c r="E2" s="208"/>
      <c r="F2" s="208"/>
      <c r="G2" s="208"/>
    </row>
    <row r="3" spans="1:7" ht="18" customHeight="1">
      <c r="B3" s="209" t="s">
        <v>127</v>
      </c>
      <c r="C3" s="209"/>
      <c r="D3" s="209"/>
      <c r="E3" s="209"/>
      <c r="F3" s="209"/>
      <c r="G3" s="209"/>
    </row>
    <row r="4" spans="1:7" ht="20.25">
      <c r="B4" s="2"/>
      <c r="D4" s="4"/>
    </row>
    <row r="5" spans="1:7" ht="21.75" thickBot="1">
      <c r="B5" s="213" t="s">
        <v>173</v>
      </c>
      <c r="C5" s="213"/>
      <c r="D5" s="213"/>
      <c r="E5" s="213"/>
      <c r="F5" s="213"/>
      <c r="G5" s="213"/>
    </row>
    <row r="6" spans="1:7" ht="16.5" thickTop="1" thickBot="1">
      <c r="B6" s="5" t="s">
        <v>181</v>
      </c>
    </row>
    <row r="7" spans="1:7" ht="33" thickTop="1" thickBot="1">
      <c r="B7" s="6" t="s">
        <v>1</v>
      </c>
      <c r="C7" s="6" t="s">
        <v>2</v>
      </c>
      <c r="D7" s="6" t="s">
        <v>3</v>
      </c>
      <c r="E7" s="7" t="s">
        <v>4</v>
      </c>
      <c r="F7" s="7" t="s">
        <v>5</v>
      </c>
      <c r="G7" s="7" t="s">
        <v>6</v>
      </c>
    </row>
    <row r="8" spans="1:7" ht="16.5" thickTop="1" thickBot="1">
      <c r="B8" s="8"/>
      <c r="C8" s="9"/>
      <c r="D8" s="10"/>
      <c r="E8" s="11"/>
      <c r="F8" s="11"/>
      <c r="G8" s="12"/>
    </row>
    <row r="9" spans="1:7" s="18" customFormat="1" ht="18.75" thickTop="1" thickBot="1">
      <c r="A9" s="13"/>
      <c r="B9" s="8" t="s">
        <v>131</v>
      </c>
      <c r="C9" s="14"/>
      <c r="D9" s="15"/>
      <c r="E9" s="11"/>
      <c r="F9" s="16"/>
      <c r="G9" s="17">
        <f>SUM(G10:G13)</f>
        <v>0</v>
      </c>
    </row>
    <row r="10" spans="1:7" s="18" customFormat="1" ht="91.5" thickTop="1" thickBot="1">
      <c r="A10" s="13"/>
      <c r="B10" s="46">
        <v>1.1000000000000001</v>
      </c>
      <c r="C10" s="19" t="s">
        <v>137</v>
      </c>
      <c r="D10" s="15" t="s">
        <v>7</v>
      </c>
      <c r="E10" s="11">
        <v>1</v>
      </c>
      <c r="F10" s="16"/>
      <c r="G10" s="20">
        <f>E10*F10</f>
        <v>0</v>
      </c>
    </row>
    <row r="11" spans="1:7" s="18" customFormat="1" ht="31.5" thickTop="1" thickBot="1">
      <c r="A11" s="13"/>
      <c r="B11" s="15">
        <v>1.2</v>
      </c>
      <c r="C11" s="19" t="s">
        <v>83</v>
      </c>
      <c r="D11" s="15" t="s">
        <v>14</v>
      </c>
      <c r="E11" s="84">
        <v>0.1</v>
      </c>
      <c r="F11" s="16"/>
      <c r="G11" s="20">
        <f>E11*F11</f>
        <v>0</v>
      </c>
    </row>
    <row r="12" spans="1:7" s="18" customFormat="1" ht="16.5" thickTop="1" thickBot="1">
      <c r="A12" s="13"/>
      <c r="B12" s="46">
        <v>1.3</v>
      </c>
      <c r="C12" s="19" t="s">
        <v>15</v>
      </c>
      <c r="D12" s="15" t="s">
        <v>17</v>
      </c>
      <c r="E12" s="11">
        <v>1</v>
      </c>
      <c r="F12" s="16"/>
      <c r="G12" s="20">
        <f>F12*E12</f>
        <v>0</v>
      </c>
    </row>
    <row r="13" spans="1:7" s="18" customFormat="1" ht="46.5" thickTop="1" thickBot="1">
      <c r="A13" s="13"/>
      <c r="B13" s="15">
        <v>1.4</v>
      </c>
      <c r="C13" s="19" t="s">
        <v>129</v>
      </c>
      <c r="D13" s="15" t="s">
        <v>17</v>
      </c>
      <c r="E13" s="11">
        <v>1</v>
      </c>
      <c r="F13" s="16"/>
      <c r="G13" s="20">
        <f>F13*E13</f>
        <v>0</v>
      </c>
    </row>
    <row r="14" spans="1:7" s="18" customFormat="1" ht="18.75" thickTop="1" thickBot="1">
      <c r="A14" s="13"/>
      <c r="B14" s="8" t="s">
        <v>19</v>
      </c>
      <c r="C14" s="19"/>
      <c r="D14" s="15"/>
      <c r="E14" s="11"/>
      <c r="F14" s="16"/>
      <c r="G14" s="17">
        <f>SUM(G15:G21)</f>
        <v>0</v>
      </c>
    </row>
    <row r="15" spans="1:7" s="18" customFormat="1" ht="16.5" thickTop="1" thickBot="1">
      <c r="A15" s="13"/>
      <c r="B15" s="15">
        <v>2.1</v>
      </c>
      <c r="C15" s="19" t="s">
        <v>116</v>
      </c>
      <c r="D15" s="15" t="s">
        <v>17</v>
      </c>
      <c r="E15" s="84">
        <v>6</v>
      </c>
      <c r="F15" s="16"/>
      <c r="G15" s="20">
        <f t="shared" ref="G15:G21" si="0">E15*F15</f>
        <v>0</v>
      </c>
    </row>
    <row r="16" spans="1:7" s="18" customFormat="1" ht="31.5" thickTop="1" thickBot="1">
      <c r="A16" s="13"/>
      <c r="B16" s="15">
        <v>2.2000000000000002</v>
      </c>
      <c r="C16" s="19" t="s">
        <v>227</v>
      </c>
      <c r="D16" s="15" t="s">
        <v>8</v>
      </c>
      <c r="E16" s="11">
        <v>260.10000000000002</v>
      </c>
      <c r="F16" s="16"/>
      <c r="G16" s="20">
        <f t="shared" si="0"/>
        <v>0</v>
      </c>
    </row>
    <row r="17" spans="1:7" s="18" customFormat="1" ht="31.5" thickTop="1" thickBot="1">
      <c r="A17" s="13"/>
      <c r="B17" s="15">
        <v>2.2999999999999998</v>
      </c>
      <c r="C17" s="19" t="s">
        <v>226</v>
      </c>
      <c r="D17" s="15" t="s">
        <v>8</v>
      </c>
      <c r="E17" s="11">
        <v>28.900000000000002</v>
      </c>
      <c r="F17" s="16"/>
      <c r="G17" s="20">
        <f t="shared" si="0"/>
        <v>0</v>
      </c>
    </row>
    <row r="18" spans="1:7" s="18" customFormat="1" ht="31.5" thickTop="1" thickBot="1">
      <c r="A18" s="13"/>
      <c r="B18" s="15">
        <v>2.4</v>
      </c>
      <c r="C18" s="19" t="s">
        <v>117</v>
      </c>
      <c r="D18" s="15" t="s">
        <v>18</v>
      </c>
      <c r="E18" s="11">
        <v>2.601</v>
      </c>
      <c r="F18" s="16"/>
      <c r="G18" s="20">
        <f t="shared" si="0"/>
        <v>0</v>
      </c>
    </row>
    <row r="19" spans="1:7" s="18" customFormat="1" ht="31.5" thickTop="1" thickBot="1">
      <c r="A19" s="13"/>
      <c r="B19" s="15">
        <v>2.5</v>
      </c>
      <c r="C19" s="19" t="s">
        <v>118</v>
      </c>
      <c r="D19" s="15" t="s">
        <v>18</v>
      </c>
      <c r="E19" s="11">
        <v>2.601</v>
      </c>
      <c r="F19" s="16"/>
      <c r="G19" s="20">
        <f t="shared" si="0"/>
        <v>0</v>
      </c>
    </row>
    <row r="20" spans="1:7" s="18" customFormat="1" ht="46.5" thickTop="1" thickBot="1">
      <c r="A20" s="13"/>
      <c r="B20" s="15">
        <v>2.6</v>
      </c>
      <c r="C20" s="19" t="s">
        <v>224</v>
      </c>
      <c r="D20" s="15" t="s">
        <v>8</v>
      </c>
      <c r="E20" s="11">
        <v>260.10000000000002</v>
      </c>
      <c r="F20" s="16"/>
      <c r="G20" s="20">
        <f t="shared" si="0"/>
        <v>0</v>
      </c>
    </row>
    <row r="21" spans="1:7" s="18" customFormat="1" ht="16.5" thickTop="1" thickBot="1">
      <c r="A21" s="13"/>
      <c r="B21" s="15">
        <v>2.7</v>
      </c>
      <c r="C21" s="19" t="s">
        <v>225</v>
      </c>
      <c r="D21" s="15" t="s">
        <v>7</v>
      </c>
      <c r="E21" s="11">
        <v>1</v>
      </c>
      <c r="F21" s="16"/>
      <c r="G21" s="20">
        <f t="shared" si="0"/>
        <v>0</v>
      </c>
    </row>
    <row r="22" spans="1:7" s="18" customFormat="1" ht="18.75" thickTop="1" thickBot="1">
      <c r="A22" s="13"/>
      <c r="B22" s="8" t="s">
        <v>108</v>
      </c>
      <c r="C22" s="9"/>
      <c r="D22" s="15"/>
      <c r="E22" s="21"/>
      <c r="F22" s="22"/>
      <c r="G22" s="17">
        <f>SUM(G23:G28)</f>
        <v>0</v>
      </c>
    </row>
    <row r="23" spans="1:7" s="18" customFormat="1" ht="46.5" thickTop="1" thickBot="1">
      <c r="A23" s="13"/>
      <c r="B23" s="90"/>
      <c r="C23" s="91" t="s">
        <v>92</v>
      </c>
      <c r="D23" s="90"/>
      <c r="E23" s="73"/>
      <c r="F23" s="74"/>
      <c r="G23" s="75"/>
    </row>
    <row r="24" spans="1:7" s="18" customFormat="1" ht="16.5" customHeight="1" thickTop="1" thickBot="1">
      <c r="A24" s="13"/>
      <c r="B24" s="15">
        <v>3.1</v>
      </c>
      <c r="C24" s="19" t="s">
        <v>107</v>
      </c>
      <c r="D24" s="15" t="s">
        <v>8</v>
      </c>
      <c r="E24" s="11">
        <v>101</v>
      </c>
      <c r="F24" s="22"/>
      <c r="G24" s="20">
        <f t="shared" ref="G24:G27" si="1">E24*F24</f>
        <v>0</v>
      </c>
    </row>
    <row r="25" spans="1:7" s="18" customFormat="1" ht="18.75" thickTop="1" thickBot="1">
      <c r="A25" s="13"/>
      <c r="B25" s="15">
        <v>3.2</v>
      </c>
      <c r="C25" s="23" t="s">
        <v>21</v>
      </c>
      <c r="D25" s="15" t="s">
        <v>17</v>
      </c>
      <c r="E25" s="11">
        <v>3</v>
      </c>
      <c r="F25" s="22"/>
      <c r="G25" s="20">
        <f t="shared" si="1"/>
        <v>0</v>
      </c>
    </row>
    <row r="26" spans="1:7" s="18" customFormat="1" ht="46.5" thickTop="1" thickBot="1">
      <c r="A26" s="13"/>
      <c r="B26" s="15">
        <v>3.3</v>
      </c>
      <c r="C26" s="19" t="s">
        <v>210</v>
      </c>
      <c r="D26" s="15" t="s">
        <v>30</v>
      </c>
      <c r="E26" s="11">
        <v>1</v>
      </c>
      <c r="F26" s="22"/>
      <c r="G26" s="20">
        <f t="shared" si="1"/>
        <v>0</v>
      </c>
    </row>
    <row r="27" spans="1:7" s="18" customFormat="1" ht="121.5" thickTop="1" thickBot="1">
      <c r="A27" s="13"/>
      <c r="B27" s="15">
        <v>3.4</v>
      </c>
      <c r="C27" s="19" t="s">
        <v>230</v>
      </c>
      <c r="D27" s="15" t="s">
        <v>30</v>
      </c>
      <c r="E27" s="11">
        <v>1</v>
      </c>
      <c r="F27" s="22"/>
      <c r="G27" s="20">
        <f t="shared" si="1"/>
        <v>0</v>
      </c>
    </row>
    <row r="28" spans="1:7" s="18" customFormat="1" ht="16.5" thickTop="1" thickBot="1">
      <c r="A28" s="13"/>
      <c r="B28" s="15"/>
      <c r="C28" s="19"/>
      <c r="D28" s="15"/>
      <c r="E28" s="11"/>
      <c r="F28" s="22"/>
      <c r="G28" s="20"/>
    </row>
    <row r="29" spans="1:7" s="18" customFormat="1" ht="16.5" thickTop="1" thickBot="1">
      <c r="A29" s="13"/>
      <c r="B29" s="15"/>
      <c r="C29" s="47" t="s">
        <v>23</v>
      </c>
      <c r="D29" s="15"/>
      <c r="E29" s="24"/>
      <c r="F29" s="22"/>
      <c r="G29" s="48">
        <f>G9+G14+G22</f>
        <v>0</v>
      </c>
    </row>
    <row r="30" spans="1:7" s="18" customFormat="1" ht="16.5" thickTop="1" thickBot="1">
      <c r="A30" s="13"/>
      <c r="B30" s="15"/>
      <c r="C30" s="47" t="s">
        <v>24</v>
      </c>
      <c r="D30" s="15"/>
      <c r="E30" s="24"/>
      <c r="F30" s="22"/>
      <c r="G30" s="48">
        <f>G29</f>
        <v>0</v>
      </c>
    </row>
    <row r="31" spans="1:7" s="18" customFormat="1" ht="16.5" thickTop="1" thickBot="1">
      <c r="A31" s="13"/>
      <c r="B31" s="8" t="s">
        <v>90</v>
      </c>
      <c r="C31" s="9"/>
      <c r="D31" s="15"/>
      <c r="E31" s="24"/>
      <c r="F31" s="22"/>
      <c r="G31" s="25">
        <f>SUM(G37:G45)</f>
        <v>0</v>
      </c>
    </row>
    <row r="32" spans="1:7" s="18" customFormat="1" ht="16.5" thickTop="1" thickBot="1">
      <c r="A32" s="13"/>
      <c r="B32" s="92"/>
      <c r="C32" s="91" t="s">
        <v>34</v>
      </c>
      <c r="D32" s="90"/>
      <c r="E32" s="77"/>
      <c r="F32" s="74"/>
      <c r="G32" s="76"/>
    </row>
    <row r="33" spans="1:7" s="18" customFormat="1" ht="16.5" thickTop="1" thickBot="1">
      <c r="A33" s="13"/>
      <c r="B33" s="8"/>
      <c r="C33" s="55" t="s">
        <v>35</v>
      </c>
      <c r="D33" s="214"/>
      <c r="E33" s="215"/>
      <c r="F33" s="215"/>
      <c r="G33" s="216"/>
    </row>
    <row r="34" spans="1:7" s="18" customFormat="1" ht="16.5" thickTop="1" thickBot="1">
      <c r="A34" s="13"/>
      <c r="B34" s="8"/>
      <c r="C34" s="55" t="s">
        <v>32</v>
      </c>
      <c r="D34" s="210"/>
      <c r="E34" s="211"/>
      <c r="F34" s="211"/>
      <c r="G34" s="212"/>
    </row>
    <row r="35" spans="1:7" s="18" customFormat="1" ht="16.5" thickTop="1" thickBot="1">
      <c r="A35" s="13"/>
      <c r="B35" s="8"/>
      <c r="C35" s="55" t="s">
        <v>33</v>
      </c>
      <c r="D35" s="210"/>
      <c r="E35" s="211"/>
      <c r="F35" s="211"/>
      <c r="G35" s="212"/>
    </row>
    <row r="36" spans="1:7" s="18" customFormat="1" ht="31.5" thickTop="1" thickBot="1">
      <c r="A36" s="13"/>
      <c r="B36" s="92"/>
      <c r="C36" s="91" t="s">
        <v>103</v>
      </c>
      <c r="D36" s="93"/>
      <c r="E36" s="98"/>
      <c r="F36" s="81"/>
      <c r="G36" s="97"/>
    </row>
    <row r="37" spans="1:7" s="18" customFormat="1" ht="31.5" thickTop="1" thickBot="1">
      <c r="A37" s="13"/>
      <c r="B37" s="26">
        <v>4.0999999999999996</v>
      </c>
      <c r="C37" s="19" t="s">
        <v>37</v>
      </c>
      <c r="D37" s="15" t="s">
        <v>7</v>
      </c>
      <c r="E37" s="24">
        <v>1</v>
      </c>
      <c r="F37" s="22"/>
      <c r="G37" s="27">
        <f>F37*E37</f>
        <v>0</v>
      </c>
    </row>
    <row r="38" spans="1:7" s="18" customFormat="1" ht="31.5" thickTop="1" thickBot="1">
      <c r="A38" s="13"/>
      <c r="B38" s="26">
        <v>4.2</v>
      </c>
      <c r="C38" s="19" t="s">
        <v>115</v>
      </c>
      <c r="D38" s="15" t="s">
        <v>17</v>
      </c>
      <c r="E38" s="24">
        <v>6</v>
      </c>
      <c r="F38" s="22"/>
      <c r="G38" s="27">
        <f>F38*E38</f>
        <v>0</v>
      </c>
    </row>
    <row r="39" spans="1:7" s="18" customFormat="1" ht="61.5" thickTop="1" thickBot="1">
      <c r="A39" s="13"/>
      <c r="B39" s="94"/>
      <c r="C39" s="91" t="s">
        <v>287</v>
      </c>
      <c r="D39" s="90"/>
      <c r="E39" s="77"/>
      <c r="F39" s="74"/>
      <c r="G39" s="78"/>
    </row>
    <row r="40" spans="1:7" s="18" customFormat="1" ht="16.5" thickTop="1" thickBot="1">
      <c r="A40" s="13"/>
      <c r="B40" s="26">
        <v>4.3</v>
      </c>
      <c r="C40" s="19" t="s">
        <v>275</v>
      </c>
      <c r="D40" s="15" t="s">
        <v>17</v>
      </c>
      <c r="E40" s="24">
        <v>1</v>
      </c>
      <c r="F40" s="22"/>
      <c r="G40" s="27">
        <f t="shared" ref="G40:G45" si="2">F40*E40</f>
        <v>0</v>
      </c>
    </row>
    <row r="41" spans="1:7" s="18" customFormat="1" ht="16.5" thickTop="1" thickBot="1">
      <c r="A41" s="13"/>
      <c r="B41" s="26">
        <v>4.4000000000000004</v>
      </c>
      <c r="C41" s="19" t="s">
        <v>81</v>
      </c>
      <c r="D41" s="15" t="s">
        <v>7</v>
      </c>
      <c r="E41" s="24">
        <v>1</v>
      </c>
      <c r="F41" s="22"/>
      <c r="G41" s="27">
        <f t="shared" si="2"/>
        <v>0</v>
      </c>
    </row>
    <row r="42" spans="1:7" s="18" customFormat="1" ht="16.5" thickTop="1" thickBot="1">
      <c r="A42" s="13"/>
      <c r="B42" s="26">
        <v>4.5</v>
      </c>
      <c r="C42" s="19" t="s">
        <v>22</v>
      </c>
      <c r="D42" s="15" t="s">
        <v>17</v>
      </c>
      <c r="E42" s="24">
        <v>1</v>
      </c>
      <c r="F42" s="22"/>
      <c r="G42" s="27">
        <f t="shared" si="2"/>
        <v>0</v>
      </c>
    </row>
    <row r="43" spans="1:7" s="18" customFormat="1" ht="31.5" thickTop="1" thickBot="1">
      <c r="A43" s="13"/>
      <c r="B43" s="26">
        <v>4.5999999999999996</v>
      </c>
      <c r="C43" s="19" t="s">
        <v>130</v>
      </c>
      <c r="D43" s="15" t="s">
        <v>17</v>
      </c>
      <c r="E43" s="24">
        <v>1</v>
      </c>
      <c r="F43" s="22"/>
      <c r="G43" s="27">
        <f t="shared" si="2"/>
        <v>0</v>
      </c>
    </row>
    <row r="44" spans="1:7" s="18" customFormat="1" ht="31.5" thickTop="1" thickBot="1">
      <c r="A44" s="13"/>
      <c r="B44" s="26">
        <v>4.7</v>
      </c>
      <c r="C44" s="19" t="s">
        <v>278</v>
      </c>
      <c r="D44" s="15" t="s">
        <v>7</v>
      </c>
      <c r="E44" s="24">
        <v>1</v>
      </c>
      <c r="F44" s="22"/>
      <c r="G44" s="27">
        <f t="shared" si="2"/>
        <v>0</v>
      </c>
    </row>
    <row r="45" spans="1:7" s="18" customFormat="1" ht="16.5" thickTop="1" thickBot="1">
      <c r="A45" s="13"/>
      <c r="B45" s="26">
        <v>4.8</v>
      </c>
      <c r="C45" s="19" t="s">
        <v>91</v>
      </c>
      <c r="D45" s="15" t="s">
        <v>17</v>
      </c>
      <c r="E45" s="24">
        <v>3</v>
      </c>
      <c r="F45" s="22"/>
      <c r="G45" s="27">
        <f t="shared" si="2"/>
        <v>0</v>
      </c>
    </row>
    <row r="46" spans="1:7" s="18" customFormat="1" ht="16.5" thickTop="1" thickBot="1">
      <c r="A46" s="13"/>
      <c r="B46" s="8" t="s">
        <v>29</v>
      </c>
      <c r="C46" s="9"/>
      <c r="D46" s="15"/>
      <c r="E46" s="24"/>
      <c r="F46" s="22"/>
      <c r="G46" s="25">
        <f>SUM(G48:G61)</f>
        <v>0</v>
      </c>
    </row>
    <row r="47" spans="1:7" s="18" customFormat="1" ht="46.5" thickTop="1" thickBot="1">
      <c r="A47" s="13"/>
      <c r="B47" s="88"/>
      <c r="C47" s="89" t="s">
        <v>92</v>
      </c>
      <c r="D47" s="88"/>
      <c r="E47" s="79"/>
      <c r="F47" s="74"/>
      <c r="G47" s="75"/>
    </row>
    <row r="48" spans="1:7" s="18" customFormat="1" ht="16.5" thickTop="1" thickBot="1">
      <c r="A48" s="13"/>
      <c r="B48" s="15">
        <v>5.0999999999999996</v>
      </c>
      <c r="C48" s="28" t="s">
        <v>86</v>
      </c>
      <c r="D48" s="15" t="s">
        <v>8</v>
      </c>
      <c r="E48" s="16">
        <v>53</v>
      </c>
      <c r="F48" s="22"/>
      <c r="G48" s="20">
        <f t="shared" ref="G48:G50" si="3">E48*F48</f>
        <v>0</v>
      </c>
    </row>
    <row r="49" spans="1:12" s="18" customFormat="1" ht="16.5" thickTop="1" thickBot="1">
      <c r="A49" s="13"/>
      <c r="B49" s="15">
        <v>5.2</v>
      </c>
      <c r="C49" s="30" t="s">
        <v>132</v>
      </c>
      <c r="D49" s="15" t="s">
        <v>17</v>
      </c>
      <c r="E49" s="16">
        <v>1</v>
      </c>
      <c r="F49" s="22"/>
      <c r="G49" s="20">
        <f t="shared" si="3"/>
        <v>0</v>
      </c>
    </row>
    <row r="50" spans="1:12" s="18" customFormat="1" ht="16.5" thickTop="1" thickBot="1">
      <c r="A50" s="13"/>
      <c r="B50" s="15">
        <v>5.3</v>
      </c>
      <c r="C50" s="30" t="s">
        <v>133</v>
      </c>
      <c r="D50" s="15" t="s">
        <v>17</v>
      </c>
      <c r="E50" s="16">
        <v>1</v>
      </c>
      <c r="F50" s="22"/>
      <c r="G50" s="20">
        <f t="shared" si="3"/>
        <v>0</v>
      </c>
    </row>
    <row r="51" spans="1:12" s="18" customFormat="1" ht="16.5" thickTop="1" thickBot="1">
      <c r="A51" s="13"/>
      <c r="B51" s="15">
        <v>5.4</v>
      </c>
      <c r="C51" s="28" t="s">
        <v>84</v>
      </c>
      <c r="D51" s="15" t="s">
        <v>17</v>
      </c>
      <c r="E51" s="16">
        <v>3</v>
      </c>
      <c r="F51" s="22"/>
      <c r="G51" s="20">
        <f t="shared" ref="G51:G61" si="4">E51*F51</f>
        <v>0</v>
      </c>
    </row>
    <row r="52" spans="1:12" s="18" customFormat="1" ht="16.5" thickTop="1" thickBot="1">
      <c r="A52" s="13"/>
      <c r="B52" s="15">
        <v>5.5</v>
      </c>
      <c r="C52" s="28" t="s">
        <v>87</v>
      </c>
      <c r="D52" s="15" t="s">
        <v>8</v>
      </c>
      <c r="E52" s="16">
        <v>113</v>
      </c>
      <c r="F52" s="22"/>
      <c r="G52" s="20">
        <f t="shared" si="4"/>
        <v>0</v>
      </c>
    </row>
    <row r="53" spans="1:12" s="18" customFormat="1" ht="16.5" thickTop="1" thickBot="1">
      <c r="A53" s="13"/>
      <c r="B53" s="15">
        <v>5.6</v>
      </c>
      <c r="C53" s="28" t="s">
        <v>88</v>
      </c>
      <c r="D53" s="15" t="s">
        <v>8</v>
      </c>
      <c r="E53" s="11">
        <v>22</v>
      </c>
      <c r="F53" s="22"/>
      <c r="G53" s="20">
        <f t="shared" si="4"/>
        <v>0</v>
      </c>
    </row>
    <row r="54" spans="1:12" s="31" customFormat="1" ht="18.75" thickTop="1" thickBot="1">
      <c r="A54" s="29"/>
      <c r="B54" s="15">
        <v>5.7</v>
      </c>
      <c r="C54" s="23" t="s">
        <v>21</v>
      </c>
      <c r="D54" s="15" t="s">
        <v>17</v>
      </c>
      <c r="E54" s="16">
        <v>2</v>
      </c>
      <c r="F54" s="22"/>
      <c r="G54" s="20">
        <f t="shared" si="4"/>
        <v>0</v>
      </c>
    </row>
    <row r="55" spans="1:12" s="31" customFormat="1" ht="18.75" thickTop="1" thickBot="1">
      <c r="A55" s="29"/>
      <c r="B55" s="15">
        <v>5.8</v>
      </c>
      <c r="C55" s="23" t="s">
        <v>95</v>
      </c>
      <c r="D55" s="15" t="s">
        <v>17</v>
      </c>
      <c r="E55" s="16">
        <v>1</v>
      </c>
      <c r="F55" s="22"/>
      <c r="G55" s="20">
        <f t="shared" si="4"/>
        <v>0</v>
      </c>
    </row>
    <row r="56" spans="1:12" s="31" customFormat="1" ht="16.5" thickTop="1" thickBot="1">
      <c r="A56" s="29"/>
      <c r="B56" s="15">
        <v>5.9</v>
      </c>
      <c r="C56" s="23" t="s">
        <v>27</v>
      </c>
      <c r="D56" s="15" t="s">
        <v>17</v>
      </c>
      <c r="E56" s="11">
        <v>3</v>
      </c>
      <c r="F56" s="22"/>
      <c r="G56" s="20">
        <f t="shared" si="4"/>
        <v>0</v>
      </c>
    </row>
    <row r="57" spans="1:12" s="31" customFormat="1" ht="16.5" thickTop="1" thickBot="1">
      <c r="A57" s="29"/>
      <c r="B57" s="49">
        <v>5.0999999999999996</v>
      </c>
      <c r="C57" s="32" t="s">
        <v>121</v>
      </c>
      <c r="D57" s="15" t="s">
        <v>17</v>
      </c>
      <c r="E57" s="11">
        <v>3</v>
      </c>
      <c r="F57" s="22"/>
      <c r="G57" s="20">
        <f t="shared" si="4"/>
        <v>0</v>
      </c>
    </row>
    <row r="58" spans="1:12" s="31" customFormat="1" ht="16.5" thickTop="1" thickBot="1">
      <c r="A58" s="29"/>
      <c r="B58" s="15">
        <v>5.1100000000000003</v>
      </c>
      <c r="C58" s="32" t="s">
        <v>122</v>
      </c>
      <c r="D58" s="15" t="s">
        <v>17</v>
      </c>
      <c r="E58" s="11">
        <v>6</v>
      </c>
      <c r="F58" s="22"/>
      <c r="G58" s="20">
        <f t="shared" si="4"/>
        <v>0</v>
      </c>
    </row>
    <row r="59" spans="1:12" s="18" customFormat="1" ht="16.5" thickTop="1" thickBot="1">
      <c r="A59" s="13"/>
      <c r="B59" s="49">
        <v>5.12</v>
      </c>
      <c r="C59" s="19" t="s">
        <v>114</v>
      </c>
      <c r="D59" s="15" t="s">
        <v>17</v>
      </c>
      <c r="E59" s="11">
        <v>2</v>
      </c>
      <c r="F59" s="22"/>
      <c r="G59" s="20">
        <f t="shared" si="4"/>
        <v>0</v>
      </c>
    </row>
    <row r="60" spans="1:12" s="18" customFormat="1" ht="16.5" thickTop="1" thickBot="1">
      <c r="A60" s="13"/>
      <c r="B60" s="15">
        <v>5.13</v>
      </c>
      <c r="C60" s="19" t="s">
        <v>105</v>
      </c>
      <c r="D60" s="15" t="s">
        <v>17</v>
      </c>
      <c r="E60" s="11">
        <v>1</v>
      </c>
      <c r="F60" s="22"/>
      <c r="G60" s="20">
        <f t="shared" si="4"/>
        <v>0</v>
      </c>
    </row>
    <row r="61" spans="1:12" s="18" customFormat="1" ht="31.5" thickTop="1" thickBot="1">
      <c r="A61" s="13"/>
      <c r="B61" s="49">
        <v>5.14</v>
      </c>
      <c r="C61" s="19" t="s">
        <v>193</v>
      </c>
      <c r="D61" s="15" t="s">
        <v>17</v>
      </c>
      <c r="E61" s="11">
        <v>2</v>
      </c>
      <c r="F61" s="22"/>
      <c r="G61" s="20">
        <f t="shared" si="4"/>
        <v>0</v>
      </c>
      <c r="I61"/>
      <c r="J61" s="50"/>
      <c r="K61" s="50"/>
      <c r="L61" s="50"/>
    </row>
    <row r="62" spans="1:12" s="18" customFormat="1" ht="46.5" thickTop="1" thickBot="1">
      <c r="A62" s="13"/>
      <c r="B62" s="95"/>
      <c r="C62" s="96" t="s">
        <v>99</v>
      </c>
      <c r="D62" s="90"/>
      <c r="E62" s="73"/>
      <c r="F62" s="74"/>
      <c r="G62" s="75"/>
      <c r="I62" s="51"/>
      <c r="J62" s="50"/>
      <c r="K62" s="50"/>
      <c r="L62" s="50"/>
    </row>
    <row r="63" spans="1:12" s="18" customFormat="1" ht="20.25" thickTop="1" thickBot="1">
      <c r="A63" s="13"/>
      <c r="B63" s="49" t="s">
        <v>219</v>
      </c>
      <c r="C63" s="30" t="s">
        <v>96</v>
      </c>
      <c r="D63" s="15" t="s">
        <v>30</v>
      </c>
      <c r="E63" s="11">
        <v>0</v>
      </c>
      <c r="F63" s="22"/>
      <c r="G63" s="20"/>
      <c r="I63" s="51"/>
      <c r="J63" s="50"/>
      <c r="K63" s="50"/>
      <c r="L63" s="50"/>
    </row>
    <row r="64" spans="1:12" s="18" customFormat="1" ht="20.25" thickTop="1" thickBot="1">
      <c r="A64" s="13"/>
      <c r="B64" s="49" t="s">
        <v>220</v>
      </c>
      <c r="C64" s="30" t="s">
        <v>106</v>
      </c>
      <c r="D64" s="15" t="s">
        <v>30</v>
      </c>
      <c r="E64" s="11">
        <v>0</v>
      </c>
      <c r="F64" s="22"/>
      <c r="G64" s="20"/>
      <c r="I64" s="51"/>
      <c r="J64" s="50"/>
      <c r="K64" s="50"/>
      <c r="L64" s="50"/>
    </row>
    <row r="65" spans="1:12" s="18" customFormat="1" ht="16.5" thickTop="1" thickBot="1">
      <c r="A65" s="13"/>
      <c r="B65" s="49" t="s">
        <v>221</v>
      </c>
      <c r="C65" s="30" t="s">
        <v>98</v>
      </c>
      <c r="D65" s="15" t="s">
        <v>30</v>
      </c>
      <c r="E65" s="11">
        <v>0</v>
      </c>
      <c r="F65" s="22"/>
      <c r="G65" s="20"/>
      <c r="I65" s="51"/>
      <c r="J65" s="50"/>
      <c r="K65" s="50"/>
      <c r="L65" s="50"/>
    </row>
    <row r="66" spans="1:12" s="18" customFormat="1" ht="16.5" thickTop="1" thickBot="1">
      <c r="A66" s="13"/>
      <c r="B66" s="49"/>
      <c r="C66" s="47" t="s">
        <v>23</v>
      </c>
      <c r="D66" s="15"/>
      <c r="E66" s="11"/>
      <c r="F66" s="22"/>
      <c r="G66" s="20">
        <f>G31+G46</f>
        <v>0</v>
      </c>
      <c r="I66" s="51"/>
      <c r="J66" s="50"/>
      <c r="K66" s="50"/>
      <c r="L66" s="50"/>
    </row>
    <row r="67" spans="1:12" s="18" customFormat="1" ht="16.5" thickTop="1" thickBot="1">
      <c r="A67" s="13"/>
      <c r="B67" s="49"/>
      <c r="C67" s="47" t="s">
        <v>24</v>
      </c>
      <c r="D67" s="15"/>
      <c r="E67" s="11"/>
      <c r="F67" s="22"/>
      <c r="G67" s="20">
        <f>G66</f>
        <v>0</v>
      </c>
      <c r="I67" s="51"/>
      <c r="J67" s="50"/>
      <c r="K67" s="50"/>
      <c r="L67" s="50"/>
    </row>
    <row r="68" spans="1:12" s="18" customFormat="1" ht="16.5" thickTop="1" thickBot="1">
      <c r="A68" s="13"/>
      <c r="B68" s="8" t="s">
        <v>31</v>
      </c>
      <c r="C68" s="30"/>
      <c r="D68" s="15"/>
      <c r="E68" s="11"/>
      <c r="F68" s="22"/>
      <c r="G68" s="25">
        <f>SUM(G70:G71)</f>
        <v>0</v>
      </c>
      <c r="I68" s="51"/>
      <c r="J68" s="50"/>
      <c r="K68" s="50"/>
      <c r="L68" s="50"/>
    </row>
    <row r="69" spans="1:12" s="18" customFormat="1" ht="61.5" thickTop="1" thickBot="1">
      <c r="A69" s="13"/>
      <c r="B69" s="90"/>
      <c r="C69" s="96" t="s">
        <v>143</v>
      </c>
      <c r="D69" s="90"/>
      <c r="E69" s="73"/>
      <c r="F69" s="74"/>
      <c r="G69" s="75"/>
      <c r="I69" s="51"/>
      <c r="J69" s="50"/>
      <c r="K69" s="50"/>
      <c r="L69" s="50"/>
    </row>
    <row r="70" spans="1:12" s="18" customFormat="1" ht="61.5" thickTop="1" thickBot="1">
      <c r="A70" s="13"/>
      <c r="B70" s="15">
        <v>6.1</v>
      </c>
      <c r="C70" s="30" t="s">
        <v>123</v>
      </c>
      <c r="D70" s="15" t="s">
        <v>17</v>
      </c>
      <c r="E70" s="11">
        <v>2</v>
      </c>
      <c r="F70" s="22"/>
      <c r="G70" s="20">
        <f>E70*F70</f>
        <v>0</v>
      </c>
      <c r="I70" s="51"/>
      <c r="J70" s="50"/>
      <c r="K70" s="50"/>
      <c r="L70" s="50"/>
    </row>
    <row r="71" spans="1:12" s="18" customFormat="1" ht="33.75" thickTop="1" thickBot="1">
      <c r="A71" s="13"/>
      <c r="B71" s="15">
        <v>6.2</v>
      </c>
      <c r="C71" s="32" t="s">
        <v>146</v>
      </c>
      <c r="D71" s="15" t="s">
        <v>17</v>
      </c>
      <c r="E71" s="11">
        <v>12</v>
      </c>
      <c r="F71" s="22"/>
      <c r="G71" s="20">
        <f>E71*F71</f>
        <v>0</v>
      </c>
      <c r="I71"/>
      <c r="J71" s="50"/>
      <c r="K71" s="50"/>
      <c r="L71" s="50"/>
    </row>
    <row r="72" spans="1:12" s="18" customFormat="1" ht="16.5" thickTop="1" thickBot="1">
      <c r="A72" s="13"/>
      <c r="B72" s="15">
        <v>6.3</v>
      </c>
      <c r="C72" s="32" t="s">
        <v>141</v>
      </c>
      <c r="D72" s="15" t="s">
        <v>17</v>
      </c>
      <c r="E72" s="11">
        <v>1</v>
      </c>
      <c r="F72" s="22"/>
      <c r="G72" s="20"/>
      <c r="I72"/>
      <c r="J72" s="50"/>
      <c r="K72" s="50"/>
      <c r="L72" s="50"/>
    </row>
    <row r="73" spans="1:12" ht="16.5" thickTop="1" thickBot="1">
      <c r="B73" s="33"/>
      <c r="C73" s="33" t="s">
        <v>246</v>
      </c>
      <c r="D73" s="33"/>
      <c r="E73" s="62"/>
      <c r="F73" s="62"/>
      <c r="G73" s="34">
        <f>G$9+G$14+G$22+G$31+G$46+G$68</f>
        <v>0</v>
      </c>
    </row>
    <row r="74" spans="1:12" ht="16.5" thickTop="1" thickBot="1">
      <c r="B74" s="33"/>
      <c r="C74" s="33" t="s">
        <v>247</v>
      </c>
      <c r="D74" s="33"/>
      <c r="E74" s="33"/>
      <c r="F74" s="33"/>
      <c r="G74" s="36">
        <f>G73*0.1</f>
        <v>0</v>
      </c>
    </row>
    <row r="75" spans="1:12" ht="16.5" thickTop="1" thickBot="1">
      <c r="B75" s="33"/>
      <c r="C75" s="33" t="s">
        <v>248</v>
      </c>
      <c r="D75" s="33"/>
      <c r="E75" s="33"/>
      <c r="F75" s="33"/>
      <c r="G75" s="36">
        <f>G74*0.16</f>
        <v>0</v>
      </c>
    </row>
    <row r="76" spans="1:12" ht="16.5" thickTop="1" thickBot="1">
      <c r="B76" s="33"/>
      <c r="C76" s="33" t="s">
        <v>249</v>
      </c>
      <c r="D76" s="33"/>
      <c r="E76" s="33"/>
      <c r="F76" s="33"/>
      <c r="G76" s="34">
        <f>G75+G74+G73</f>
        <v>0</v>
      </c>
    </row>
    <row r="77" spans="1:12" s="18" customFormat="1" ht="16.5" thickTop="1" thickBot="1">
      <c r="A77" s="13"/>
      <c r="B77" s="8" t="s">
        <v>255</v>
      </c>
      <c r="C77" s="9" t="s">
        <v>244</v>
      </c>
      <c r="D77" s="15"/>
      <c r="E77" s="11"/>
      <c r="F77" s="22"/>
      <c r="G77" s="25">
        <f>G84+SUM(G103:G106)+G108</f>
        <v>0</v>
      </c>
    </row>
    <row r="78" spans="1:12" s="18" customFormat="1" ht="31.5" customHeight="1" thickTop="1" thickBot="1">
      <c r="A78" s="13"/>
      <c r="B78" s="92"/>
      <c r="C78" s="226" t="s">
        <v>245</v>
      </c>
      <c r="D78" s="227"/>
      <c r="E78" s="227"/>
      <c r="F78" s="227"/>
      <c r="G78" s="228"/>
    </row>
    <row r="79" spans="1:12" s="18" customFormat="1" ht="16.5" thickTop="1" thickBot="1">
      <c r="A79" s="13"/>
      <c r="B79" s="15"/>
      <c r="C79" s="185" t="s">
        <v>195</v>
      </c>
      <c r="D79" s="63"/>
      <c r="E79" s="64"/>
      <c r="F79" s="64"/>
      <c r="G79" s="65"/>
    </row>
    <row r="80" spans="1:12" s="18" customFormat="1" ht="16.5" thickTop="1" thickBot="1">
      <c r="A80" s="13"/>
      <c r="B80" s="15"/>
      <c r="C80" s="185" t="s">
        <v>36</v>
      </c>
      <c r="D80" s="210"/>
      <c r="E80" s="211"/>
      <c r="F80" s="211"/>
      <c r="G80" s="212"/>
    </row>
    <row r="81" spans="1:7" s="18" customFormat="1" ht="16.5" thickTop="1" thickBot="1">
      <c r="A81" s="13"/>
      <c r="B81" s="15"/>
      <c r="C81" s="185" t="s">
        <v>43</v>
      </c>
      <c r="D81" s="52"/>
      <c r="E81" s="219" t="s">
        <v>44</v>
      </c>
      <c r="F81" s="223"/>
      <c r="G81" s="61"/>
    </row>
    <row r="82" spans="1:7" s="18" customFormat="1" ht="31.5" thickTop="1" thickBot="1">
      <c r="A82" s="13"/>
      <c r="B82" s="90"/>
      <c r="C82" s="184" t="s">
        <v>124</v>
      </c>
      <c r="D82" s="90"/>
      <c r="E82" s="80"/>
      <c r="F82" s="81"/>
      <c r="G82" s="75"/>
    </row>
    <row r="83" spans="1:7" s="18" customFormat="1" ht="16.5" thickTop="1" thickBot="1">
      <c r="A83" s="13"/>
      <c r="B83" s="15"/>
      <c r="C83" s="9" t="s">
        <v>47</v>
      </c>
      <c r="D83" s="15"/>
      <c r="E83" s="21"/>
      <c r="F83" s="22"/>
      <c r="G83" s="20"/>
    </row>
    <row r="84" spans="1:7" s="18" customFormat="1" ht="61.5" thickTop="1" thickBot="1">
      <c r="A84" s="13"/>
      <c r="B84" s="15">
        <v>7.1</v>
      </c>
      <c r="C84" s="28" t="s">
        <v>196</v>
      </c>
      <c r="D84" s="15"/>
      <c r="E84" s="11" t="s">
        <v>17</v>
      </c>
      <c r="F84" s="22">
        <v>1</v>
      </c>
      <c r="G84" s="20"/>
    </row>
    <row r="85" spans="1:7" s="18" customFormat="1" ht="16.5" thickTop="1" thickBot="1">
      <c r="A85" s="13"/>
      <c r="B85" s="15"/>
      <c r="C85" s="186" t="s">
        <v>40</v>
      </c>
      <c r="D85" s="15"/>
      <c r="E85" s="56"/>
      <c r="F85" s="57"/>
      <c r="G85" s="20"/>
    </row>
    <row r="86" spans="1:7" s="18" customFormat="1" ht="16.5" thickTop="1" thickBot="1">
      <c r="A86" s="13"/>
      <c r="B86" s="15"/>
      <c r="C86" s="187" t="s">
        <v>38</v>
      </c>
      <c r="D86" s="15" t="s">
        <v>67</v>
      </c>
      <c r="E86" s="120">
        <v>958</v>
      </c>
      <c r="F86" s="109"/>
      <c r="G86" s="20"/>
    </row>
    <row r="87" spans="1:7" s="18" customFormat="1" ht="16.5" thickTop="1" thickBot="1">
      <c r="A87" s="13"/>
      <c r="B87" s="15"/>
      <c r="C87" s="187" t="s">
        <v>69</v>
      </c>
      <c r="D87" s="15" t="s">
        <v>53</v>
      </c>
      <c r="E87" s="71">
        <v>0.65</v>
      </c>
      <c r="F87" s="72"/>
      <c r="G87" s="20"/>
    </row>
    <row r="88" spans="1:7" s="18" customFormat="1" ht="16.5" thickTop="1" thickBot="1">
      <c r="A88" s="13"/>
      <c r="B88" s="15"/>
      <c r="C88" s="187" t="s">
        <v>70</v>
      </c>
      <c r="D88" s="15" t="s">
        <v>8</v>
      </c>
      <c r="E88" s="105">
        <v>40</v>
      </c>
      <c r="F88" s="108"/>
      <c r="G88" s="20"/>
    </row>
    <row r="89" spans="1:7" s="18" customFormat="1" ht="16.5" thickTop="1" thickBot="1">
      <c r="A89" s="13"/>
      <c r="B89" s="15"/>
      <c r="C89" s="187" t="s">
        <v>71</v>
      </c>
      <c r="D89" s="15" t="s">
        <v>68</v>
      </c>
      <c r="E89" s="219" t="s">
        <v>93</v>
      </c>
      <c r="F89" s="220"/>
      <c r="G89" s="20"/>
    </row>
    <row r="90" spans="1:7" ht="16.5" thickTop="1" thickBot="1">
      <c r="B90" s="15"/>
      <c r="C90" s="187" t="s">
        <v>72</v>
      </c>
      <c r="D90" s="15" t="s">
        <v>8</v>
      </c>
      <c r="E90" s="122">
        <v>27.06</v>
      </c>
      <c r="F90" s="110"/>
      <c r="G90" s="20"/>
    </row>
    <row r="91" spans="1:7" ht="16.5" thickTop="1" thickBot="1">
      <c r="B91" s="15"/>
      <c r="C91" s="187" t="s">
        <v>73</v>
      </c>
      <c r="D91" s="15" t="s">
        <v>67</v>
      </c>
      <c r="E91" s="85">
        <v>973</v>
      </c>
      <c r="F91" s="86"/>
      <c r="G91" s="20"/>
    </row>
    <row r="92" spans="1:7" ht="16.5" thickTop="1" thickBot="1">
      <c r="B92" s="15"/>
      <c r="C92" s="186" t="s">
        <v>41</v>
      </c>
      <c r="D92" s="15"/>
      <c r="E92" s="58"/>
      <c r="F92" s="59"/>
      <c r="G92" s="20"/>
    </row>
    <row r="93" spans="1:7" ht="16.5" thickTop="1" thickBot="1">
      <c r="A93" s="35"/>
      <c r="B93" s="15"/>
      <c r="C93" s="187" t="s">
        <v>42</v>
      </c>
      <c r="D93" s="19" t="s">
        <v>63</v>
      </c>
      <c r="E93" s="58"/>
      <c r="F93" s="59"/>
      <c r="G93" s="20"/>
    </row>
    <row r="94" spans="1:7" ht="16.5" thickTop="1" thickBot="1">
      <c r="B94" s="15"/>
      <c r="C94" s="185" t="s">
        <v>56</v>
      </c>
      <c r="D94" s="19" t="s">
        <v>53</v>
      </c>
      <c r="E94" s="58"/>
      <c r="F94" s="59"/>
      <c r="G94" s="20"/>
    </row>
    <row r="95" spans="1:7" ht="16.5" thickTop="1" thickBot="1">
      <c r="B95" s="15"/>
      <c r="C95" s="185" t="s">
        <v>57</v>
      </c>
      <c r="D95" s="19" t="s">
        <v>53</v>
      </c>
      <c r="E95" s="58"/>
      <c r="F95" s="59"/>
      <c r="G95" s="20"/>
    </row>
    <row r="96" spans="1:7" ht="16.5" thickTop="1" thickBot="1">
      <c r="B96" s="15"/>
      <c r="C96" s="185" t="s">
        <v>58</v>
      </c>
      <c r="D96" s="19" t="s">
        <v>53</v>
      </c>
      <c r="E96" s="58"/>
      <c r="F96" s="59"/>
      <c r="G96" s="20"/>
    </row>
    <row r="97" spans="1:7" ht="16.5" thickTop="1" thickBot="1">
      <c r="B97" s="15"/>
      <c r="C97" s="185" t="s">
        <v>59</v>
      </c>
      <c r="D97" s="19" t="s">
        <v>53</v>
      </c>
      <c r="E97" s="58"/>
      <c r="F97" s="59"/>
      <c r="G97" s="20"/>
    </row>
    <row r="98" spans="1:7" ht="16.5" thickTop="1" thickBot="1">
      <c r="B98" s="15"/>
      <c r="C98" s="185" t="s">
        <v>60</v>
      </c>
      <c r="D98" s="19" t="s">
        <v>54</v>
      </c>
      <c r="E98" s="58"/>
      <c r="F98" s="59"/>
      <c r="G98" s="20"/>
    </row>
    <row r="99" spans="1:7" ht="16.5" thickTop="1" thickBot="1">
      <c r="B99" s="15"/>
      <c r="C99" s="185" t="s">
        <v>61</v>
      </c>
      <c r="D99" s="19" t="s">
        <v>55</v>
      </c>
      <c r="E99" s="58"/>
      <c r="F99" s="59"/>
      <c r="G99" s="20"/>
    </row>
    <row r="100" spans="1:7" ht="16.5" thickTop="1" thickBot="1">
      <c r="B100" s="15"/>
      <c r="C100" s="185" t="s">
        <v>62</v>
      </c>
      <c r="D100" s="19" t="s">
        <v>55</v>
      </c>
      <c r="E100" s="58"/>
      <c r="F100" s="59"/>
      <c r="G100" s="20"/>
    </row>
    <row r="101" spans="1:7" ht="16.5" thickTop="1" thickBot="1">
      <c r="B101" s="15"/>
      <c r="C101" s="185" t="s">
        <v>45</v>
      </c>
      <c r="D101" s="19" t="s">
        <v>17</v>
      </c>
      <c r="E101" s="58"/>
      <c r="F101" s="59"/>
      <c r="G101" s="20"/>
    </row>
    <row r="102" spans="1:7" ht="31.5" thickTop="1" thickBot="1">
      <c r="B102" s="90">
        <v>7.2</v>
      </c>
      <c r="C102" s="197" t="s">
        <v>263</v>
      </c>
      <c r="D102" s="91"/>
      <c r="E102" s="73"/>
      <c r="F102" s="74"/>
      <c r="G102" s="75"/>
    </row>
    <row r="103" spans="1:7" ht="31.5" thickTop="1" thickBot="1">
      <c r="B103" s="15" t="s">
        <v>235</v>
      </c>
      <c r="C103" s="188" t="s">
        <v>238</v>
      </c>
      <c r="D103" s="19" t="s">
        <v>17</v>
      </c>
      <c r="E103" s="11">
        <v>1</v>
      </c>
      <c r="F103" s="22"/>
      <c r="G103" s="20">
        <f>E103*F103</f>
        <v>0</v>
      </c>
    </row>
    <row r="104" spans="1:7" s="18" customFormat="1" ht="31.5" thickTop="1" thickBot="1">
      <c r="A104" s="13"/>
      <c r="B104" s="15" t="s">
        <v>236</v>
      </c>
      <c r="C104" s="19" t="s">
        <v>207</v>
      </c>
      <c r="D104" s="15" t="s">
        <v>7</v>
      </c>
      <c r="E104" s="11">
        <v>1</v>
      </c>
      <c r="F104" s="22"/>
      <c r="G104" s="20">
        <f>E104*F104</f>
        <v>0</v>
      </c>
    </row>
    <row r="105" spans="1:7" s="18" customFormat="1" ht="31.5" thickTop="1" thickBot="1">
      <c r="A105" s="13"/>
      <c r="B105" s="15" t="s">
        <v>237</v>
      </c>
      <c r="C105" s="19" t="s">
        <v>209</v>
      </c>
      <c r="D105" s="15" t="s">
        <v>7</v>
      </c>
      <c r="E105" s="11">
        <v>1</v>
      </c>
      <c r="F105" s="22"/>
      <c r="G105" s="20">
        <f>E105*F105</f>
        <v>0</v>
      </c>
    </row>
    <row r="106" spans="1:7" s="18" customFormat="1" ht="16.5" thickTop="1" thickBot="1">
      <c r="A106" s="13"/>
      <c r="B106" s="15" t="s">
        <v>271</v>
      </c>
      <c r="C106" s="19" t="s">
        <v>208</v>
      </c>
      <c r="D106" s="15" t="s">
        <v>7</v>
      </c>
      <c r="E106" s="11">
        <v>1</v>
      </c>
      <c r="F106" s="22"/>
      <c r="G106" s="20">
        <f t="shared" ref="G106" si="5">E106*F106</f>
        <v>0</v>
      </c>
    </row>
    <row r="107" spans="1:7" ht="16.5" thickTop="1" thickBot="1">
      <c r="B107" s="15"/>
      <c r="C107" s="189" t="s">
        <v>39</v>
      </c>
      <c r="D107" s="19"/>
      <c r="E107" s="21"/>
      <c r="F107" s="22"/>
      <c r="G107" s="20"/>
    </row>
    <row r="108" spans="1:7" ht="46.5" thickTop="1" thickBot="1">
      <c r="B108" s="15">
        <v>7.3</v>
      </c>
      <c r="C108" s="190" t="s">
        <v>197</v>
      </c>
      <c r="D108" s="19" t="s">
        <v>17</v>
      </c>
      <c r="E108" s="11">
        <v>1</v>
      </c>
      <c r="F108" s="22"/>
      <c r="G108" s="20">
        <f>F108</f>
        <v>0</v>
      </c>
    </row>
    <row r="109" spans="1:7" ht="16.5" thickTop="1" thickBot="1">
      <c r="B109" s="15"/>
      <c r="C109" s="191" t="s">
        <v>41</v>
      </c>
      <c r="D109" s="19"/>
      <c r="E109" s="21"/>
      <c r="F109" s="22"/>
      <c r="G109" s="20"/>
    </row>
    <row r="110" spans="1:7" ht="16.5" thickTop="1" thickBot="1">
      <c r="B110" s="15"/>
      <c r="C110" s="187" t="s">
        <v>46</v>
      </c>
      <c r="D110" s="19"/>
      <c r="E110" s="224"/>
      <c r="F110" s="225"/>
      <c r="G110" s="20"/>
    </row>
    <row r="111" spans="1:7" ht="16.5" thickTop="1" thickBot="1">
      <c r="B111" s="15"/>
      <c r="C111" s="187" t="s">
        <v>49</v>
      </c>
      <c r="D111" s="19" t="s">
        <v>52</v>
      </c>
      <c r="E111" s="217"/>
      <c r="F111" s="218"/>
      <c r="G111" s="20"/>
    </row>
    <row r="112" spans="1:7" ht="16.5" thickTop="1" thickBot="1">
      <c r="B112" s="15"/>
      <c r="C112" s="187" t="s">
        <v>51</v>
      </c>
      <c r="D112" s="19" t="s">
        <v>75</v>
      </c>
      <c r="E112" s="217"/>
      <c r="F112" s="218"/>
      <c r="G112" s="20"/>
    </row>
    <row r="113" spans="1:7" ht="16.5" thickTop="1" thickBot="1">
      <c r="B113" s="15"/>
      <c r="C113" s="187" t="s">
        <v>65</v>
      </c>
      <c r="D113" s="19" t="s">
        <v>64</v>
      </c>
      <c r="E113" s="217"/>
      <c r="F113" s="218"/>
      <c r="G113" s="20"/>
    </row>
    <row r="114" spans="1:7" ht="16.5" thickTop="1" thickBot="1">
      <c r="B114" s="15"/>
      <c r="C114" s="185" t="s">
        <v>66</v>
      </c>
      <c r="D114" s="19"/>
      <c r="E114" s="217"/>
      <c r="F114" s="218"/>
      <c r="G114" s="20"/>
    </row>
    <row r="115" spans="1:7" ht="16.5" thickTop="1" thickBot="1">
      <c r="B115" s="15">
        <v>7.4</v>
      </c>
      <c r="C115" s="188" t="s">
        <v>262</v>
      </c>
      <c r="D115" s="19"/>
      <c r="E115" s="67"/>
      <c r="F115" s="68"/>
      <c r="G115" s="60"/>
    </row>
    <row r="116" spans="1:7" ht="16.5" thickTop="1" thickBot="1">
      <c r="B116" s="15"/>
      <c r="C116" s="188"/>
      <c r="D116" s="19"/>
      <c r="E116" s="67"/>
      <c r="F116" s="68"/>
      <c r="G116" s="60"/>
    </row>
    <row r="117" spans="1:7" ht="16.5" thickTop="1" thickBot="1">
      <c r="B117" s="33"/>
      <c r="C117" s="33" t="s">
        <v>250</v>
      </c>
      <c r="D117" s="33"/>
      <c r="E117" s="62"/>
      <c r="F117" s="62"/>
      <c r="G117" s="34">
        <f>G77</f>
        <v>0</v>
      </c>
    </row>
    <row r="118" spans="1:7" ht="16.5" thickTop="1" thickBot="1">
      <c r="B118" s="33"/>
      <c r="C118" s="33" t="s">
        <v>251</v>
      </c>
      <c r="D118" s="33"/>
      <c r="E118" s="33"/>
      <c r="F118" s="33"/>
      <c r="G118" s="36">
        <f>G117*0.1</f>
        <v>0</v>
      </c>
    </row>
    <row r="119" spans="1:7" ht="16.5" thickTop="1" thickBot="1">
      <c r="B119" s="33"/>
      <c r="C119" s="33" t="s">
        <v>252</v>
      </c>
      <c r="D119" s="33"/>
      <c r="E119" s="33"/>
      <c r="F119" s="33"/>
      <c r="G119" s="36">
        <f>G118*0.16</f>
        <v>0</v>
      </c>
    </row>
    <row r="120" spans="1:7" ht="16.5" thickTop="1" thickBot="1">
      <c r="B120" s="33"/>
      <c r="C120" s="33" t="s">
        <v>253</v>
      </c>
      <c r="D120" s="33"/>
      <c r="E120" s="33"/>
      <c r="F120" s="33"/>
      <c r="G120" s="34">
        <f>G119+G118+G117</f>
        <v>0</v>
      </c>
    </row>
    <row r="121" spans="1:7" s="18" customFormat="1" ht="16.5" thickTop="1" thickBot="1">
      <c r="A121" s="13"/>
      <c r="B121" s="8" t="s">
        <v>254</v>
      </c>
      <c r="C121" s="9" t="s">
        <v>256</v>
      </c>
      <c r="D121" s="15"/>
      <c r="E121" s="11"/>
      <c r="F121" s="22"/>
      <c r="G121" s="25">
        <f>G128+G148+SUM(G157:G158)</f>
        <v>0</v>
      </c>
    </row>
    <row r="122" spans="1:7" s="18" customFormat="1" ht="31.5" customHeight="1" thickTop="1" thickBot="1">
      <c r="A122" s="13"/>
      <c r="B122" s="92"/>
      <c r="C122" s="226" t="s">
        <v>245</v>
      </c>
      <c r="D122" s="227"/>
      <c r="E122" s="227"/>
      <c r="F122" s="227"/>
      <c r="G122" s="228"/>
    </row>
    <row r="123" spans="1:7" s="18" customFormat="1" ht="16.5" thickTop="1" thickBot="1">
      <c r="A123" s="13"/>
      <c r="B123" s="15"/>
      <c r="C123" s="185" t="s">
        <v>195</v>
      </c>
      <c r="D123" s="63"/>
      <c r="E123" s="64"/>
      <c r="F123" s="64"/>
      <c r="G123" s="65"/>
    </row>
    <row r="124" spans="1:7" s="18" customFormat="1" ht="16.5" thickTop="1" thickBot="1">
      <c r="A124" s="13"/>
      <c r="B124" s="15"/>
      <c r="C124" s="185" t="s">
        <v>36</v>
      </c>
      <c r="D124" s="210"/>
      <c r="E124" s="211"/>
      <c r="F124" s="211"/>
      <c r="G124" s="212"/>
    </row>
    <row r="125" spans="1:7" s="18" customFormat="1" ht="16.5" thickTop="1" thickBot="1">
      <c r="A125" s="13"/>
      <c r="B125" s="15"/>
      <c r="C125" s="185" t="s">
        <v>43</v>
      </c>
      <c r="D125" s="52"/>
      <c r="E125" s="219" t="s">
        <v>44</v>
      </c>
      <c r="F125" s="223"/>
      <c r="G125" s="61"/>
    </row>
    <row r="126" spans="1:7" s="18" customFormat="1" ht="31.5" thickTop="1" thickBot="1">
      <c r="A126" s="13"/>
      <c r="B126" s="90"/>
      <c r="C126" s="184" t="s">
        <v>124</v>
      </c>
      <c r="D126" s="90"/>
      <c r="E126" s="80"/>
      <c r="F126" s="81"/>
      <c r="G126" s="75"/>
    </row>
    <row r="127" spans="1:7" s="18" customFormat="1" ht="16.5" thickTop="1" thickBot="1">
      <c r="A127" s="13"/>
      <c r="B127" s="15"/>
      <c r="C127" s="9" t="s">
        <v>47</v>
      </c>
      <c r="D127" s="15"/>
      <c r="E127" s="21"/>
      <c r="F127" s="22"/>
      <c r="G127" s="20"/>
    </row>
    <row r="128" spans="1:7" s="18" customFormat="1" ht="61.5" thickTop="1" thickBot="1">
      <c r="A128" s="13"/>
      <c r="B128" s="15">
        <v>7.1</v>
      </c>
      <c r="C128" s="28" t="s">
        <v>196</v>
      </c>
      <c r="D128" s="15"/>
      <c r="E128" s="11" t="s">
        <v>17</v>
      </c>
      <c r="F128" s="22">
        <v>1</v>
      </c>
      <c r="G128" s="20"/>
    </row>
    <row r="129" spans="1:7" s="18" customFormat="1" ht="16.5" thickTop="1" thickBot="1">
      <c r="A129" s="13"/>
      <c r="B129" s="15"/>
      <c r="C129" s="186" t="s">
        <v>40</v>
      </c>
      <c r="D129" s="15"/>
      <c r="E129" s="56"/>
      <c r="F129" s="57"/>
      <c r="G129" s="20"/>
    </row>
    <row r="130" spans="1:7" s="18" customFormat="1" ht="16.5" thickTop="1" thickBot="1">
      <c r="A130" s="13"/>
      <c r="B130" s="15"/>
      <c r="C130" s="187" t="s">
        <v>38</v>
      </c>
      <c r="D130" s="15" t="s">
        <v>67</v>
      </c>
      <c r="E130" s="120">
        <v>958</v>
      </c>
      <c r="F130" s="109"/>
      <c r="G130" s="20"/>
    </row>
    <row r="131" spans="1:7" s="18" customFormat="1" ht="16.5" thickTop="1" thickBot="1">
      <c r="A131" s="13"/>
      <c r="B131" s="15"/>
      <c r="C131" s="187" t="s">
        <v>69</v>
      </c>
      <c r="D131" s="15" t="s">
        <v>53</v>
      </c>
      <c r="E131" s="71">
        <v>0.65</v>
      </c>
      <c r="F131" s="72"/>
      <c r="G131" s="20"/>
    </row>
    <row r="132" spans="1:7" s="18" customFormat="1" ht="16.5" thickTop="1" thickBot="1">
      <c r="A132" s="13"/>
      <c r="B132" s="15"/>
      <c r="C132" s="187" t="s">
        <v>70</v>
      </c>
      <c r="D132" s="15" t="s">
        <v>8</v>
      </c>
      <c r="E132" s="105">
        <v>40</v>
      </c>
      <c r="F132" s="108"/>
      <c r="G132" s="20"/>
    </row>
    <row r="133" spans="1:7" s="18" customFormat="1" ht="16.5" thickTop="1" thickBot="1">
      <c r="A133" s="13"/>
      <c r="B133" s="15"/>
      <c r="C133" s="187" t="s">
        <v>71</v>
      </c>
      <c r="D133" s="15" t="s">
        <v>68</v>
      </c>
      <c r="E133" s="219" t="s">
        <v>93</v>
      </c>
      <c r="F133" s="220"/>
      <c r="G133" s="20"/>
    </row>
    <row r="134" spans="1:7" ht="16.5" thickTop="1" thickBot="1">
      <c r="B134" s="15"/>
      <c r="C134" s="187" t="s">
        <v>72</v>
      </c>
      <c r="D134" s="15" t="s">
        <v>8</v>
      </c>
      <c r="E134" s="122">
        <v>27.06</v>
      </c>
      <c r="F134" s="110"/>
      <c r="G134" s="20"/>
    </row>
    <row r="135" spans="1:7" ht="16.5" thickTop="1" thickBot="1">
      <c r="B135" s="15"/>
      <c r="C135" s="187" t="s">
        <v>73</v>
      </c>
      <c r="D135" s="15" t="s">
        <v>67</v>
      </c>
      <c r="E135" s="195">
        <v>973</v>
      </c>
      <c r="F135" s="196"/>
      <c r="G135" s="20"/>
    </row>
    <row r="136" spans="1:7" ht="16.5" thickTop="1" thickBot="1">
      <c r="B136" s="15"/>
      <c r="C136" s="186" t="s">
        <v>41</v>
      </c>
      <c r="D136" s="15"/>
      <c r="E136" s="58"/>
      <c r="F136" s="59"/>
      <c r="G136" s="20"/>
    </row>
    <row r="137" spans="1:7" ht="16.5" thickTop="1" thickBot="1">
      <c r="A137" s="35"/>
      <c r="B137" s="15"/>
      <c r="C137" s="187" t="s">
        <v>42</v>
      </c>
      <c r="D137" s="19" t="s">
        <v>63</v>
      </c>
      <c r="E137" s="58"/>
      <c r="F137" s="59"/>
      <c r="G137" s="20"/>
    </row>
    <row r="138" spans="1:7" ht="16.5" thickTop="1" thickBot="1">
      <c r="B138" s="15"/>
      <c r="C138" s="185" t="s">
        <v>56</v>
      </c>
      <c r="D138" s="19" t="s">
        <v>53</v>
      </c>
      <c r="E138" s="58"/>
      <c r="F138" s="59"/>
      <c r="G138" s="20"/>
    </row>
    <row r="139" spans="1:7" ht="16.5" thickTop="1" thickBot="1">
      <c r="B139" s="15"/>
      <c r="C139" s="185" t="s">
        <v>57</v>
      </c>
      <c r="D139" s="19" t="s">
        <v>53</v>
      </c>
      <c r="E139" s="58"/>
      <c r="F139" s="59"/>
      <c r="G139" s="20"/>
    </row>
    <row r="140" spans="1:7" ht="16.5" thickTop="1" thickBot="1">
      <c r="B140" s="15"/>
      <c r="C140" s="185" t="s">
        <v>58</v>
      </c>
      <c r="D140" s="19" t="s">
        <v>53</v>
      </c>
      <c r="E140" s="58"/>
      <c r="F140" s="59"/>
      <c r="G140" s="20"/>
    </row>
    <row r="141" spans="1:7" ht="16.5" thickTop="1" thickBot="1">
      <c r="B141" s="15"/>
      <c r="C141" s="185" t="s">
        <v>59</v>
      </c>
      <c r="D141" s="19" t="s">
        <v>53</v>
      </c>
      <c r="E141" s="58"/>
      <c r="F141" s="59"/>
      <c r="G141" s="20"/>
    </row>
    <row r="142" spans="1:7" ht="16.5" thickTop="1" thickBot="1">
      <c r="B142" s="15"/>
      <c r="C142" s="185" t="s">
        <v>60</v>
      </c>
      <c r="D142" s="19" t="s">
        <v>54</v>
      </c>
      <c r="E142" s="58"/>
      <c r="F142" s="59"/>
      <c r="G142" s="20"/>
    </row>
    <row r="143" spans="1:7" ht="16.5" thickTop="1" thickBot="1">
      <c r="B143" s="15"/>
      <c r="C143" s="185" t="s">
        <v>61</v>
      </c>
      <c r="D143" s="19" t="s">
        <v>55</v>
      </c>
      <c r="E143" s="58"/>
      <c r="F143" s="59"/>
      <c r="G143" s="20"/>
    </row>
    <row r="144" spans="1:7" ht="16.5" thickTop="1" thickBot="1">
      <c r="B144" s="15"/>
      <c r="C144" s="185" t="s">
        <v>62</v>
      </c>
      <c r="D144" s="19" t="s">
        <v>55</v>
      </c>
      <c r="E144" s="58"/>
      <c r="F144" s="59"/>
      <c r="G144" s="20"/>
    </row>
    <row r="145" spans="2:7" ht="16.5" thickTop="1" thickBot="1">
      <c r="B145" s="15"/>
      <c r="C145" s="185" t="s">
        <v>45</v>
      </c>
      <c r="D145" s="19" t="s">
        <v>17</v>
      </c>
      <c r="E145" s="58"/>
      <c r="F145" s="59"/>
      <c r="G145" s="20"/>
    </row>
    <row r="146" spans="2:7" ht="16.5" thickTop="1" thickBot="1">
      <c r="B146" s="90">
        <v>7.2</v>
      </c>
      <c r="C146" s="197" t="s">
        <v>264</v>
      </c>
      <c r="D146" s="91"/>
      <c r="E146" s="73"/>
      <c r="F146" s="74"/>
      <c r="G146" s="75"/>
    </row>
    <row r="147" spans="2:7" ht="16.5" thickTop="1" thickBot="1">
      <c r="B147" s="15"/>
      <c r="C147" s="189" t="s">
        <v>39</v>
      </c>
      <c r="D147" s="19"/>
      <c r="E147" s="21"/>
      <c r="F147" s="22"/>
      <c r="G147" s="20"/>
    </row>
    <row r="148" spans="2:7" ht="46.5" thickTop="1" thickBot="1">
      <c r="B148" s="15">
        <v>7.3</v>
      </c>
      <c r="C148" s="190" t="s">
        <v>197</v>
      </c>
      <c r="D148" s="19" t="s">
        <v>17</v>
      </c>
      <c r="E148" s="11">
        <v>1</v>
      </c>
      <c r="F148" s="22"/>
      <c r="G148" s="20">
        <f>F148</f>
        <v>0</v>
      </c>
    </row>
    <row r="149" spans="2:7" ht="16.5" thickTop="1" thickBot="1">
      <c r="B149" s="15"/>
      <c r="C149" s="191" t="s">
        <v>41</v>
      </c>
      <c r="D149" s="19"/>
      <c r="E149" s="21"/>
      <c r="F149" s="22"/>
      <c r="G149" s="20"/>
    </row>
    <row r="150" spans="2:7" ht="16.5" thickTop="1" thickBot="1">
      <c r="B150" s="15"/>
      <c r="C150" s="187" t="s">
        <v>46</v>
      </c>
      <c r="D150" s="19"/>
      <c r="E150" s="224"/>
      <c r="F150" s="225"/>
      <c r="G150" s="20"/>
    </row>
    <row r="151" spans="2:7" ht="16.5" thickTop="1" thickBot="1">
      <c r="B151" s="15"/>
      <c r="C151" s="187" t="s">
        <v>49</v>
      </c>
      <c r="D151" s="19" t="s">
        <v>52</v>
      </c>
      <c r="E151" s="217"/>
      <c r="F151" s="218"/>
      <c r="G151" s="20"/>
    </row>
    <row r="152" spans="2:7" ht="16.5" thickTop="1" thickBot="1">
      <c r="B152" s="15"/>
      <c r="C152" s="187" t="s">
        <v>51</v>
      </c>
      <c r="D152" s="19" t="s">
        <v>75</v>
      </c>
      <c r="E152" s="217"/>
      <c r="F152" s="218"/>
      <c r="G152" s="20"/>
    </row>
    <row r="153" spans="2:7" ht="16.5" thickTop="1" thickBot="1">
      <c r="B153" s="15"/>
      <c r="C153" s="187" t="s">
        <v>65</v>
      </c>
      <c r="D153" s="19" t="s">
        <v>64</v>
      </c>
      <c r="E153" s="217"/>
      <c r="F153" s="218"/>
      <c r="G153" s="20"/>
    </row>
    <row r="154" spans="2:7" ht="16.5" thickTop="1" thickBot="1">
      <c r="B154" s="15"/>
      <c r="C154" s="185" t="s">
        <v>66</v>
      </c>
      <c r="D154" s="19"/>
      <c r="E154" s="217"/>
      <c r="F154" s="218"/>
      <c r="G154" s="20"/>
    </row>
    <row r="155" spans="2:7" ht="16.5" thickTop="1" thickBot="1">
      <c r="B155" s="15"/>
      <c r="C155" s="191" t="s">
        <v>76</v>
      </c>
      <c r="D155" s="19"/>
      <c r="E155" s="67"/>
      <c r="F155" s="68"/>
      <c r="G155" s="60"/>
    </row>
    <row r="156" spans="2:7" ht="31.5" thickTop="1" thickBot="1">
      <c r="B156" s="90">
        <v>7.4</v>
      </c>
      <c r="C156" s="197" t="s">
        <v>239</v>
      </c>
      <c r="D156" s="91"/>
      <c r="E156" s="198">
        <v>0</v>
      </c>
      <c r="F156" s="74"/>
      <c r="G156" s="75"/>
    </row>
    <row r="157" spans="2:7" ht="31.5" thickTop="1" thickBot="1">
      <c r="B157" s="15" t="s">
        <v>78</v>
      </c>
      <c r="C157" s="188" t="s">
        <v>240</v>
      </c>
      <c r="D157" s="19" t="s">
        <v>17</v>
      </c>
      <c r="E157" s="11">
        <v>1</v>
      </c>
      <c r="F157" s="22"/>
      <c r="G157" s="20">
        <f>E157*F157</f>
        <v>0</v>
      </c>
    </row>
    <row r="158" spans="2:7" ht="46.5" thickTop="1" thickBot="1">
      <c r="B158" s="15" t="s">
        <v>79</v>
      </c>
      <c r="C158" s="188" t="s">
        <v>241</v>
      </c>
      <c r="D158" s="19" t="s">
        <v>8</v>
      </c>
      <c r="E158" s="11">
        <v>115</v>
      </c>
      <c r="F158" s="22"/>
      <c r="G158" s="20">
        <f>E158*F158</f>
        <v>0</v>
      </c>
    </row>
    <row r="159" spans="2:7" ht="16.5" thickTop="1" thickBot="1">
      <c r="B159" s="33"/>
      <c r="C159" s="33" t="s">
        <v>258</v>
      </c>
      <c r="D159" s="33"/>
      <c r="E159" s="62"/>
      <c r="F159" s="62"/>
      <c r="G159" s="34">
        <f>G121</f>
        <v>0</v>
      </c>
    </row>
    <row r="160" spans="2:7" ht="16.5" thickTop="1" thickBot="1">
      <c r="B160" s="33"/>
      <c r="C160" s="33" t="s">
        <v>259</v>
      </c>
      <c r="D160" s="33"/>
      <c r="E160" s="33"/>
      <c r="F160" s="33"/>
      <c r="G160" s="36">
        <f>G159*0.1</f>
        <v>0</v>
      </c>
    </row>
    <row r="161" spans="2:7" ht="16.5" thickTop="1" thickBot="1">
      <c r="B161" s="33"/>
      <c r="C161" s="33" t="s">
        <v>260</v>
      </c>
      <c r="D161" s="33"/>
      <c r="E161" s="33"/>
      <c r="F161" s="33"/>
      <c r="G161" s="36">
        <f>G160*0.16</f>
        <v>0</v>
      </c>
    </row>
    <row r="162" spans="2:7" ht="16.5" thickTop="1" thickBot="1">
      <c r="B162" s="33"/>
      <c r="C162" s="33" t="s">
        <v>261</v>
      </c>
      <c r="D162" s="33"/>
      <c r="E162" s="33"/>
      <c r="F162" s="33"/>
      <c r="G162" s="34">
        <f>G161+G160+G159</f>
        <v>0</v>
      </c>
    </row>
    <row r="163" spans="2:7" ht="15.75" thickTop="1"/>
  </sheetData>
  <mergeCells count="24">
    <mergeCell ref="E152:F152"/>
    <mergeCell ref="E153:F153"/>
    <mergeCell ref="E154:F154"/>
    <mergeCell ref="C78:G78"/>
    <mergeCell ref="C122:G122"/>
    <mergeCell ref="D124:G124"/>
    <mergeCell ref="E125:F125"/>
    <mergeCell ref="E133:F133"/>
    <mergeCell ref="E150:F150"/>
    <mergeCell ref="E151:F151"/>
    <mergeCell ref="E114:F114"/>
    <mergeCell ref="D80:G80"/>
    <mergeCell ref="E81:F81"/>
    <mergeCell ref="E89:F89"/>
    <mergeCell ref="E110:F110"/>
    <mergeCell ref="E111:F111"/>
    <mergeCell ref="E112:F112"/>
    <mergeCell ref="E113:F113"/>
    <mergeCell ref="D35:G35"/>
    <mergeCell ref="B2:G2"/>
    <mergeCell ref="B3:G3"/>
    <mergeCell ref="B5:G5"/>
    <mergeCell ref="D33:G33"/>
    <mergeCell ref="D34:G34"/>
  </mergeCells>
  <pageMargins left="0.70866141732283472" right="0.70866141732283472" top="0.74803149606299213" bottom="0.74803149606299213" header="0.31496062992125984" footer="0.31496062992125984"/>
  <pageSetup paperSize="9" scale="60" fitToHeight="0" orientation="portrait" r:id="rId1"/>
  <headerFooter>
    <oddFooter>Page &amp;P of &amp;N</oddFooter>
  </headerFooter>
  <rowBreaks count="3" manualBreakCount="3">
    <brk id="29" max="16383" man="1"/>
    <brk id="76" max="16383" man="1"/>
    <brk id="1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23</vt:i4>
      </vt:variant>
    </vt:vector>
  </HeadingPairs>
  <TitlesOfParts>
    <vt:vector size="44" baseType="lpstr">
      <vt:lpstr>-Grand Total option B</vt:lpstr>
      <vt:lpstr>-Grand Total option A</vt:lpstr>
      <vt:lpstr>P&amp;Gs</vt:lpstr>
      <vt:lpstr>Ntoto Primary</vt:lpstr>
      <vt:lpstr>Kafutuma Primary</vt:lpstr>
      <vt:lpstr>Kampampi Primary</vt:lpstr>
      <vt:lpstr>Kashikishi Primary</vt:lpstr>
      <vt:lpstr>Nchelenge Sec. Sch </vt:lpstr>
      <vt:lpstr>Kashita Sec. Sch.</vt:lpstr>
      <vt:lpstr>Kenani Pr Sch</vt:lpstr>
      <vt:lpstr>Kambwali RHC</vt:lpstr>
      <vt:lpstr>Kafutuma RHC</vt:lpstr>
      <vt:lpstr>Chabilikila RHC</vt:lpstr>
      <vt:lpstr>Mulwe RHC</vt:lpstr>
      <vt:lpstr>St Pauls Hosp Staff Houses</vt:lpstr>
      <vt:lpstr>Kapambwe RHC</vt:lpstr>
      <vt:lpstr>Kashikishi Market</vt:lpstr>
      <vt:lpstr>Kaputa R. Centre</vt:lpstr>
      <vt:lpstr>Lambwe Chomba RC</vt:lpstr>
      <vt:lpstr>Lupiya R Centre</vt:lpstr>
      <vt:lpstr>Mpulungu R. Centre</vt:lpstr>
      <vt:lpstr>'-Grand Total option A'!Print_Area</vt:lpstr>
      <vt:lpstr>'-Grand Total option B'!Print_Area</vt:lpstr>
      <vt:lpstr>'Kafutuma Primary'!Print_Area</vt:lpstr>
      <vt:lpstr>'Chabilikila RHC'!Print_Titles</vt:lpstr>
      <vt:lpstr>'-Grand Total option A'!Print_Titles</vt:lpstr>
      <vt:lpstr>'-Grand Total option B'!Print_Titles</vt:lpstr>
      <vt:lpstr>'Kafutuma Primary'!Print_Titles</vt:lpstr>
      <vt:lpstr>'Kafutuma RHC'!Print_Titles</vt:lpstr>
      <vt:lpstr>'Kambwali RHC'!Print_Titles</vt:lpstr>
      <vt:lpstr>'Kampampi Primary'!Print_Titles</vt:lpstr>
      <vt:lpstr>'Kapambwe RHC'!Print_Titles</vt:lpstr>
      <vt:lpstr>'Kaputa R. Centre'!Print_Titles</vt:lpstr>
      <vt:lpstr>'Kashikishi Market'!Print_Titles</vt:lpstr>
      <vt:lpstr>'Kashikishi Primary'!Print_Titles</vt:lpstr>
      <vt:lpstr>'Kashita Sec. Sch.'!Print_Titles</vt:lpstr>
      <vt:lpstr>'Kenani Pr Sch'!Print_Titles</vt:lpstr>
      <vt:lpstr>'Lambwe Chomba RC'!Print_Titles</vt:lpstr>
      <vt:lpstr>'Lupiya R Centre'!Print_Titles</vt:lpstr>
      <vt:lpstr>'Mpulungu R. Centre'!Print_Titles</vt:lpstr>
      <vt:lpstr>'Mulwe RHC'!Print_Titles</vt:lpstr>
      <vt:lpstr>'Nchelenge Sec. Sch '!Print_Titles</vt:lpstr>
      <vt:lpstr>'Ntoto Primary'!Print_Titles</vt:lpstr>
      <vt:lpstr>'St Pauls Hosp Staff Houses'!Print_Titles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Baker</dc:creator>
  <cp:lastModifiedBy>Dragos</cp:lastModifiedBy>
  <cp:lastPrinted>2020-12-16T09:30:47Z</cp:lastPrinted>
  <dcterms:created xsi:type="dcterms:W3CDTF">2020-09-10T09:12:35Z</dcterms:created>
  <dcterms:modified xsi:type="dcterms:W3CDTF">2021-04-29T16:14:07Z</dcterms:modified>
</cp:coreProperties>
</file>