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Mon Drive\UNOPS PICAGL\ToRs-mémo_travaux_RFQ\PICAGL_SK_Aménagements Hydro-agrcioles\"/>
    </mc:Choice>
  </mc:AlternateContent>
  <bookViews>
    <workbookView xWindow="0" yWindow="0" windowWidth="24000" windowHeight="11475" firstSheet="8" activeTab="8"/>
  </bookViews>
  <sheets>
    <sheet name="Récapitulatif AHA SK" sheetId="16" r:id="rId1"/>
    <sheet name="BOQ Kiringyé Site 5 (CP1)" sheetId="2" r:id="rId2"/>
    <sheet name="BOQ  Kiringyé Site  6 (CP2)" sheetId="3" r:id="rId3"/>
    <sheet name="BOQ Kiringyé Site 7 (CP3+CP4)" sheetId="4" r:id="rId4"/>
    <sheet name="BOQ Lubarika Site 8 (CP1)" sheetId="12" r:id="rId5"/>
    <sheet name="BOQ Lubarika Site 9 (CP2)" sheetId="13" r:id="rId6"/>
    <sheet name="BOQ Sangya Site 10 (CP1)" sheetId="14" r:id="rId7"/>
    <sheet name="BOQ Sangya Site 11 (CP2)" sheetId="15" r:id="rId8"/>
    <sheet name="BOQ Kakamba Site 12 " sheetId="10" r:id="rId9"/>
  </sheet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6" i="16" l="1"/>
  <c r="C13" i="16"/>
  <c r="C12" i="16"/>
  <c r="C9" i="16"/>
  <c r="G47" i="12"/>
  <c r="G48" i="12"/>
  <c r="E44" i="12"/>
  <c r="G44" i="12"/>
  <c r="G43" i="12"/>
  <c r="G45" i="12"/>
  <c r="G24" i="12"/>
  <c r="G25" i="12"/>
  <c r="G26" i="12"/>
  <c r="G27" i="12"/>
  <c r="G28" i="12"/>
  <c r="G29" i="12"/>
  <c r="G30" i="12"/>
  <c r="G31" i="12"/>
  <c r="G32" i="12"/>
  <c r="G33" i="12"/>
  <c r="G34" i="12"/>
  <c r="G35" i="12"/>
  <c r="G36" i="12"/>
  <c r="G37" i="12"/>
  <c r="G38" i="12"/>
  <c r="G39" i="12"/>
  <c r="G40" i="12"/>
  <c r="G41" i="12"/>
  <c r="G16" i="12"/>
  <c r="G17" i="12"/>
  <c r="G18" i="12"/>
  <c r="G19" i="12"/>
  <c r="G20" i="12"/>
  <c r="G21" i="12"/>
  <c r="G22" i="12"/>
  <c r="G13" i="12"/>
  <c r="G12" i="12"/>
  <c r="G14" i="12"/>
  <c r="G6" i="12"/>
  <c r="G8" i="12"/>
  <c r="G9" i="12"/>
  <c r="G10" i="12"/>
  <c r="G49" i="12"/>
  <c r="C8" i="16"/>
  <c r="G11" i="4"/>
  <c r="G12" i="4"/>
  <c r="G13" i="4"/>
  <c r="G15" i="4"/>
  <c r="G16" i="4"/>
  <c r="G17" i="4"/>
  <c r="G18" i="4"/>
  <c r="G19" i="4"/>
  <c r="G20" i="4"/>
  <c r="G21" i="4"/>
  <c r="G22" i="4"/>
  <c r="G24" i="4"/>
  <c r="G25" i="4"/>
  <c r="G26" i="4"/>
  <c r="G27" i="4"/>
  <c r="G28" i="4"/>
  <c r="G29" i="4"/>
  <c r="G30" i="4"/>
  <c r="G31" i="4"/>
  <c r="G32" i="4"/>
  <c r="G33" i="4"/>
  <c r="G34" i="4"/>
  <c r="G35" i="4"/>
  <c r="G36" i="4"/>
  <c r="G37" i="4"/>
  <c r="G39" i="4"/>
  <c r="G40" i="4"/>
  <c r="G41" i="4"/>
  <c r="G43" i="4"/>
  <c r="G44" i="4"/>
  <c r="G45" i="4"/>
  <c r="C5" i="16"/>
  <c r="C4" i="16"/>
  <c r="C3" i="16"/>
  <c r="C17" i="16"/>
  <c r="C14" i="16"/>
  <c r="C10" i="16"/>
  <c r="C6" i="16"/>
  <c r="C19" i="16"/>
  <c r="G49" i="15"/>
  <c r="G50" i="15"/>
  <c r="G46" i="15"/>
  <c r="G45" i="15"/>
  <c r="G47" i="15"/>
  <c r="G42" i="15"/>
  <c r="G41" i="15"/>
  <c r="G40" i="15"/>
  <c r="G39" i="15"/>
  <c r="G38" i="15"/>
  <c r="G37" i="15"/>
  <c r="G36" i="15"/>
  <c r="G34" i="15"/>
  <c r="G33" i="15"/>
  <c r="G32" i="15"/>
  <c r="G31" i="15"/>
  <c r="G30" i="15"/>
  <c r="G29" i="15"/>
  <c r="G28" i="15"/>
  <c r="G27" i="15"/>
  <c r="G26" i="15"/>
  <c r="G25" i="15"/>
  <c r="G24" i="15"/>
  <c r="G21" i="15"/>
  <c r="G20" i="15"/>
  <c r="G19" i="15"/>
  <c r="G18" i="15"/>
  <c r="G17" i="15"/>
  <c r="G16" i="15"/>
  <c r="G15" i="15"/>
  <c r="G12" i="15"/>
  <c r="G11" i="15"/>
  <c r="G8" i="15"/>
  <c r="G7" i="15"/>
  <c r="G5" i="15"/>
  <c r="G49" i="14"/>
  <c r="G50" i="14"/>
  <c r="G46" i="14"/>
  <c r="G45" i="14"/>
  <c r="G42" i="14"/>
  <c r="G41" i="14"/>
  <c r="G40" i="14"/>
  <c r="G39" i="14"/>
  <c r="G38" i="14"/>
  <c r="G37" i="14"/>
  <c r="G36" i="14"/>
  <c r="G34" i="14"/>
  <c r="G33" i="14"/>
  <c r="G32" i="14"/>
  <c r="G31" i="14"/>
  <c r="G30" i="14"/>
  <c r="G29" i="14"/>
  <c r="G28" i="14"/>
  <c r="G27" i="14"/>
  <c r="G26" i="14"/>
  <c r="G25" i="14"/>
  <c r="G24" i="14"/>
  <c r="G21" i="14"/>
  <c r="G20" i="14"/>
  <c r="G19" i="14"/>
  <c r="G18" i="14"/>
  <c r="G17" i="14"/>
  <c r="G16" i="14"/>
  <c r="G15" i="14"/>
  <c r="G12" i="14"/>
  <c r="G11" i="14"/>
  <c r="G8" i="14"/>
  <c r="G7" i="14"/>
  <c r="G5" i="14"/>
  <c r="G9" i="15"/>
  <c r="G43" i="15"/>
  <c r="G22" i="15"/>
  <c r="G13" i="15"/>
  <c r="G22" i="14"/>
  <c r="G47" i="14"/>
  <c r="G43" i="14"/>
  <c r="G9" i="14"/>
  <c r="G13" i="14"/>
  <c r="G46" i="13"/>
  <c r="G47" i="13"/>
  <c r="G43" i="13"/>
  <c r="G42" i="13"/>
  <c r="G39" i="13"/>
  <c r="G38" i="13"/>
  <c r="G37" i="13"/>
  <c r="G36" i="13"/>
  <c r="G35" i="13"/>
  <c r="G34" i="13"/>
  <c r="G33" i="13"/>
  <c r="G32" i="13"/>
  <c r="G31" i="13"/>
  <c r="G30" i="13"/>
  <c r="G29" i="13"/>
  <c r="G28" i="13"/>
  <c r="G27" i="13"/>
  <c r="G26" i="13"/>
  <c r="G25" i="13"/>
  <c r="G24" i="13"/>
  <c r="G23" i="13"/>
  <c r="G20" i="13"/>
  <c r="G19" i="13"/>
  <c r="G18" i="13"/>
  <c r="G17" i="13"/>
  <c r="G16" i="13"/>
  <c r="G15" i="13"/>
  <c r="G12" i="13"/>
  <c r="G11" i="13"/>
  <c r="G8" i="13"/>
  <c r="G7" i="13"/>
  <c r="G5" i="13"/>
  <c r="G9" i="13"/>
  <c r="K17" i="12"/>
  <c r="G51" i="15"/>
  <c r="G51" i="14"/>
  <c r="G44" i="13"/>
  <c r="G40" i="13"/>
  <c r="G21" i="13"/>
  <c r="G13" i="13"/>
  <c r="G48" i="13"/>
  <c r="G35" i="10"/>
  <c r="G25" i="10"/>
  <c r="G27" i="10"/>
  <c r="G26" i="10"/>
  <c r="G43" i="10"/>
  <c r="G44" i="10"/>
  <c r="G40" i="10"/>
  <c r="G39" i="10"/>
  <c r="G36" i="10"/>
  <c r="G33" i="10"/>
  <c r="G34" i="10"/>
  <c r="G32" i="10"/>
  <c r="G31" i="10"/>
  <c r="G30" i="10"/>
  <c r="G29" i="10"/>
  <c r="G28" i="10"/>
  <c r="G24" i="10"/>
  <c r="G23" i="10"/>
  <c r="G22" i="10"/>
  <c r="G19" i="10"/>
  <c r="G18" i="10"/>
  <c r="G17" i="10"/>
  <c r="G16" i="10"/>
  <c r="G15" i="10"/>
  <c r="G12" i="10"/>
  <c r="G11" i="10"/>
  <c r="G8" i="10"/>
  <c r="G7" i="10"/>
  <c r="G5" i="10"/>
  <c r="G8" i="2"/>
  <c r="G7" i="2"/>
  <c r="G5" i="2"/>
  <c r="G8" i="4"/>
  <c r="G7" i="4"/>
  <c r="G5" i="4"/>
  <c r="G8" i="3"/>
  <c r="G7" i="3"/>
  <c r="G5" i="3"/>
  <c r="G9" i="10"/>
  <c r="G13" i="10"/>
  <c r="G41" i="10"/>
  <c r="G37" i="10"/>
  <c r="G20" i="10"/>
  <c r="G45" i="10"/>
  <c r="W17" i="4"/>
  <c r="G9" i="4"/>
  <c r="G43" i="2"/>
  <c r="G44" i="2"/>
  <c r="G40" i="2"/>
  <c r="G39" i="2"/>
  <c r="G36" i="2"/>
  <c r="G35" i="2"/>
  <c r="G34" i="2"/>
  <c r="G33" i="2"/>
  <c r="G32" i="2"/>
  <c r="G31" i="2"/>
  <c r="G30" i="2"/>
  <c r="G29" i="2"/>
  <c r="G28" i="2"/>
  <c r="G27" i="2"/>
  <c r="G26" i="2"/>
  <c r="G25" i="2"/>
  <c r="G24" i="2"/>
  <c r="G21" i="2"/>
  <c r="G20" i="2"/>
  <c r="G18" i="2"/>
  <c r="G17" i="2"/>
  <c r="G16" i="2"/>
  <c r="G15" i="2"/>
  <c r="G12" i="2"/>
  <c r="G11" i="2"/>
  <c r="G43" i="3"/>
  <c r="G44" i="3"/>
  <c r="G40" i="3"/>
  <c r="G39" i="3"/>
  <c r="G36" i="3"/>
  <c r="G35" i="3"/>
  <c r="G34" i="3"/>
  <c r="G33" i="3"/>
  <c r="G32" i="3"/>
  <c r="G31" i="3"/>
  <c r="G30" i="3"/>
  <c r="G29" i="3"/>
  <c r="G28" i="3"/>
  <c r="G27" i="3"/>
  <c r="G26" i="3"/>
  <c r="G25" i="3"/>
  <c r="G24" i="3"/>
  <c r="G21" i="3"/>
  <c r="G20" i="3"/>
  <c r="G19" i="3"/>
  <c r="G18" i="3"/>
  <c r="G17" i="3"/>
  <c r="G16" i="3"/>
  <c r="G15" i="3"/>
  <c r="G12" i="3"/>
  <c r="G11" i="3"/>
  <c r="G13" i="3"/>
  <c r="G41" i="3"/>
  <c r="G41" i="2"/>
  <c r="G13" i="2"/>
  <c r="G9" i="2"/>
  <c r="G37" i="2"/>
  <c r="G37" i="3"/>
  <c r="G9" i="3"/>
  <c r="G22" i="3"/>
  <c r="G45" i="3"/>
  <c r="G22" i="2"/>
  <c r="G45" i="2"/>
</calcChain>
</file>

<file path=xl/sharedStrings.xml><?xml version="1.0" encoding="utf-8"?>
<sst xmlns="http://schemas.openxmlformats.org/spreadsheetml/2006/main" count="687" uniqueCount="129">
  <si>
    <t>FF</t>
  </si>
  <si>
    <t>Aire de séchage et de battage du riz de 10m x 10m</t>
  </si>
  <si>
    <t>ml</t>
  </si>
  <si>
    <t>Rechargement de couche latéritique de 15cm sur un cavalier (et un seul) de chaque Canal principal CP et chaque canal secondaire CS servant de piste périmétrale intérieur au périmètre, avec 3m de largeur pour le cavalier</t>
  </si>
  <si>
    <t xml:space="preserve">Rechargement de couche latéritique de 20cm sur digue de protection servant de piste autour du périmètre de 3m de largeur </t>
  </si>
  <si>
    <t>U</t>
  </si>
  <si>
    <t>Ouvrage de chute sur canaux primaires ou secondaires</t>
  </si>
  <si>
    <t xml:space="preserve">Seuil fixe à vannette amovible (ouvrage de sectionnement) sur canaux </t>
  </si>
  <si>
    <t>Dalot de franchissement de drain principal DP 2 par la digue piste (1x 110cmx100cm, L = 8m)</t>
  </si>
  <si>
    <t>Dalot de franchissement de Canal CP4 par la digue piste (1x 60cmx60cm, L = 8m)</t>
  </si>
  <si>
    <t>Dalot de franchissement de Canal CP3 par la digue piste (1x 60cmx60cm, L = 8m)</t>
  </si>
  <si>
    <t>Dalot de franchissement de Canal CP2 par la digue piste (1x 110cmx80cm, L = 8m)</t>
  </si>
  <si>
    <t>Dalot de franchissement de Canal CP1 par la digue piste (2x 80cmx80cm, L = 8m)</t>
  </si>
  <si>
    <t xml:space="preserve">Ouvrage de fin canaux  y compris vannette métallique et PVC DN200 mm  </t>
  </si>
  <si>
    <t xml:space="preserve">Ouvrage de prise en béton armé sur Canal Primaire alimentant les canaux secondaires y compris vannette métallique et PVC DN 200 mm </t>
  </si>
  <si>
    <t>Prise directe sur Canaux primaires en béton armé y compris tête béton armé, vannette métallique et PVC DN 125,8 mm</t>
  </si>
  <si>
    <t>Ouvrage seuil en maçonneries de moellons ou en Béton armé avec protection en perrés maçonnés amont et aval, selon dimensions du plan</t>
  </si>
  <si>
    <t>Prise au fil de l’eau (PFE) sur rivière en tête de canal primaire  CP3 (y compris fourniture et pose des vannes)</t>
  </si>
  <si>
    <t>Prise au fil de l’eau (PFE) sur rivière en tête de canal primaire  CP2 (y compris fourniture et pose des vannes)</t>
  </si>
  <si>
    <t>Prise au fil de l’eau (PFE) sur rivière en tête de Canal principal CP1 (y compris fourniture et pose des vannes)</t>
  </si>
  <si>
    <t>ha</t>
  </si>
  <si>
    <t xml:space="preserve">Confection de canaux secondaires en section mixte (remblai et déblai) avec le sol en place </t>
  </si>
  <si>
    <t>ml </t>
  </si>
  <si>
    <t>Confection de digue de sécurité pour protection du périmètre contre les inondations et les ensablements (largeur en crête 3m)</t>
  </si>
  <si>
    <t>Confection de Drain Principal DP2 à créer</t>
  </si>
  <si>
    <t xml:space="preserve">Confection ou rectification des cours d'eau à usage de drains principaux </t>
  </si>
  <si>
    <t xml:space="preserve">Confection des drains secondaires et rectification des affluents de la rivière </t>
  </si>
  <si>
    <t xml:space="preserve">Curage, recalibrage et rectification des sections des cours d'eau </t>
  </si>
  <si>
    <t>Pulvérisage léger avec passages croisés sur moins de 30cm de  profondeur au tracteur + Préplanage</t>
  </si>
  <si>
    <t>Défrichement manuel y compris le long des canaux tête morte et primaires, le long des cours d'eau avec dessouchage des arbres, mise en dépôt hors du périmètre et destruction des termitières</t>
  </si>
  <si>
    <t>DESIGNATION</t>
  </si>
  <si>
    <t>N°</t>
  </si>
  <si>
    <t>Qté</t>
  </si>
  <si>
    <t>Confection de canal CP1 en section mixte (remblai et déblai) en maçonnerie de moellons</t>
  </si>
  <si>
    <t>Confection de canal CP2 en section mixte (remblai et déblai) en maçonnerie de moellons</t>
  </si>
  <si>
    <t>P.U (USD)</t>
  </si>
  <si>
    <t>P.T( USD)</t>
  </si>
  <si>
    <r>
      <t>Passage busé DN 600mm (vidange drains secondaires sous digue piste) avec remblai technique et tête en BA 350 Kg/m</t>
    </r>
    <r>
      <rPr>
        <vertAlign val="superscript"/>
        <sz val="11"/>
        <rFont val="Times New Roman"/>
        <family val="1"/>
      </rPr>
      <t>3</t>
    </r>
  </si>
  <si>
    <t>Etudes et investigations complémentaires</t>
  </si>
  <si>
    <t>102.1</t>
  </si>
  <si>
    <t>102.2</t>
  </si>
  <si>
    <t>Reconnaissances géotechniques et identification de zones d’emprunt</t>
  </si>
  <si>
    <t>Confection de canal tête morte en section mixte (remblai et déblai) en maçonnerie de moellons</t>
  </si>
  <si>
    <t xml:space="preserve">Prise au fil de l’eau (PFE) sur rivière en tête de Canal tête morte </t>
  </si>
  <si>
    <t xml:space="preserve">Ouvrages de franchissement des rivières par les canaux : Siphon inversé </t>
  </si>
  <si>
    <t>Tuyaux PVC PEHD : DN =800mm, PN10 avec Clapets anti retour (DN = 800mm) en fin de drain principal pour lutte contre le reflux des eaux des marées</t>
  </si>
  <si>
    <t xml:space="preserve"> QTE </t>
  </si>
  <si>
    <t>P U (USD)</t>
  </si>
  <si>
    <t xml:space="preserve"> PT (USD) </t>
  </si>
  <si>
    <t>Pulvérisage léger avec passages croisés sur moins de 30cm de profondeur au tracteur + Préplanage</t>
  </si>
  <si>
    <t xml:space="preserve">Confection des drains principaux/centraux et rectification des affluents de la rivière </t>
  </si>
  <si>
    <t xml:space="preserve">Confection de digue de sécurité pour protection autour du périmètre des inondations et des ensablements </t>
  </si>
  <si>
    <t>Bassin de mise en pression : Travaux de terrassement déblais/remblais et préparation et mise en place de la cuvette conforme au plan</t>
  </si>
  <si>
    <r>
      <t>m</t>
    </r>
    <r>
      <rPr>
        <vertAlign val="superscript"/>
        <sz val="11"/>
        <color theme="1"/>
        <rFont val="Times New Roman"/>
        <family val="1"/>
      </rPr>
      <t xml:space="preserve">3 </t>
    </r>
  </si>
  <si>
    <t>Bassin de mise en pression : construction et mise en place de l'ouvrage en béton et maçonneries de moellons conformément au plan (petite base b = 25m,  grande base B=43m; hauteur totale H = 2m, talus des parois : H/V=5/1) y compris tuyauteries d'amenée et d'alimentation des canaux et matériaux connexes</t>
  </si>
  <si>
    <t>Dalot de franchissement des pistes d’accès ou digue de sécurité par le canal tête morte (2x80cmx80cm, L = 8 m)</t>
  </si>
  <si>
    <t xml:space="preserve">Dalot de franchissement des pistes par le CP 1 (2x80cmx80cm, L = 8m) </t>
  </si>
  <si>
    <t xml:space="preserve">Dalot de franchissement des pistes par le CP 2 (2x80cmx80cm, L = 8m) </t>
  </si>
  <si>
    <t xml:space="preserve">Dalot de franchissement des pistes par le DP  (4x100cmx160cm, L = 8m) </t>
  </si>
  <si>
    <t>Dalot de franchissement des pistes par les canaux secondaires (1x60cmx60cm, L = 4m)</t>
  </si>
  <si>
    <r>
      <t>Passage busé DN 600mm (vidange drains secondaires sous piste 3m) avec remblai technique et tête en BA 350 Kg/m</t>
    </r>
    <r>
      <rPr>
        <vertAlign val="superscript"/>
        <sz val="11"/>
        <color theme="1"/>
        <rFont val="Times New Roman"/>
        <family val="1"/>
      </rPr>
      <t>3</t>
    </r>
  </si>
  <si>
    <t>Réhabilitation d'ouvrage régulateur existant sur canal d'amenée (tete morte) y compris fourniture et pose des volants des vannes, ragréage, graissage et peinture des pièces métalliques.</t>
  </si>
  <si>
    <t>Etude d’exécution y compris opérations de levés topographiques y compris les plans de récolement</t>
  </si>
  <si>
    <t>Installation de chantier, des services généraux de l’entreprise et repli chantier</t>
  </si>
  <si>
    <t xml:space="preserve">Piste d'accès au périmètre de 6m de largeur + fossés d'assainissement latéraux + épaisseur chaussée hors eau y compris rechargement de couche latéritique de 20cm </t>
  </si>
  <si>
    <t xml:space="preserve">Bassin de mise en pression : Tuyauteries d'amenée et d'alimentation des canaux (PEHD, DN800) y compris coudes et accessoires </t>
  </si>
  <si>
    <t>Prise au fil de l’eau (PFE) sur rivière en tête de Canal Primaire (y compris fourniture et pose des 05 vannes)</t>
  </si>
  <si>
    <t>Dalot de franchissement de digue de sécurité par le drain principal DP (2x 80cmx100cm, L = 8m)</t>
  </si>
  <si>
    <t>Réhabilitation d'ouvrage de prise sur rivière Ruzizi en tête de Canal Primaire (CP) existant y compris fourniture et pose des volants des 03 vannes existantes, ragréage, graissage et peinture des pièces métalliques.</t>
  </si>
  <si>
    <t>Réhabilitation de l'ouvrage dessableur existant</t>
  </si>
  <si>
    <t xml:space="preserve">Dalot de franchissement des pistes par le CP Kakamba (3x80cmx80cm, L = 8m) </t>
  </si>
  <si>
    <t xml:space="preserve">Extension de la Prise au fil de l’eau (PFE) existante sur rivière en tête de Canal Primaire Kakamba y compris fourniture et pose de 03 Vannes métalliques supplémentaires </t>
  </si>
  <si>
    <t>Réhabilitation d'ouvrage Seuil barrage existant sur la rivière y compris fourniture et pose des volants de vanne de décharge, ragréage de l'ouvrage en maçonneries, graissage et peinture des pièces métalliques.</t>
  </si>
  <si>
    <t>SERIE1: INSTALLATION CHANTIER ET SERVICE</t>
  </si>
  <si>
    <t>TOTAL SERIE 1</t>
  </si>
  <si>
    <t>SERIE 2 – PRÉPARATION DU TERRAIN ET TERRASSEMENTS</t>
  </si>
  <si>
    <t>TOTAL SERIE 2</t>
  </si>
  <si>
    <t>SERIE 3 – TRAVAUX TERRASSEMENT</t>
  </si>
  <si>
    <t>TOTAL SERIE 3</t>
  </si>
  <si>
    <t>SERIE 4 - OUVRAGES</t>
  </si>
  <si>
    <t>TOTAL SERIE 4</t>
  </si>
  <si>
    <t>SERIE 5 – PISTES</t>
  </si>
  <si>
    <t>TOTAL SERIE 5</t>
  </si>
  <si>
    <t>SERIE 6 – EQUIPEMENT D’ACCOMPAGNEMENT</t>
  </si>
  <si>
    <t>TOTAL SERIE 6</t>
  </si>
  <si>
    <t>MONTANT TOTAL HT (USD)</t>
  </si>
  <si>
    <t>Ouvrages de franchissement pour piste d'accès au périmètre (dalots 1x100x100)</t>
  </si>
  <si>
    <t>Dalot de franchissement du canal tête morte par la piste d'accès (2x80cmx80cm, L = 8 m)</t>
  </si>
  <si>
    <t xml:space="preserve">Dalot de franchissement du DP par les pistes (4x100cmx160cm, L = 8m) </t>
  </si>
  <si>
    <t>Dalot de franchissement des canaux secondaires par les pistes(1x60cmx60cm, L = 4m)</t>
  </si>
  <si>
    <t>Dalot de franchissement des canaux sécondaires par les pistes (1x60cmx60cm, L = 8m)</t>
  </si>
  <si>
    <t>Confection des canaux CP3 et CP4 en section mixte (remblai et déblai) en maçonnerie de moellons</t>
  </si>
  <si>
    <t>Pistes périmétrales de 3m de largeur longeant canaux et drains + fossés d'assainissement latéraux+rechargement</t>
  </si>
  <si>
    <t>Piste d'accès au périmètre de 6m de largeur + fossés d'assainissement latéraux + épaisseur chaussée hors eau y compris rechargement de couche latéritique de 20cm+rechargement</t>
  </si>
  <si>
    <t>Piste d'accès au périmètre de 6m de largeur + fossés d'assainissement latéraux + épaisseur chaussée hors eau y compris rechargement de couche latéritique de 20cm</t>
  </si>
  <si>
    <t>Confection de canaux CP2 en section mixte (remblai et déblai) en maçonnerie de moellons</t>
  </si>
  <si>
    <t>Confection de canaux CP1 en section mixte (remblai et déblai) en maçonnerie de moellons</t>
  </si>
  <si>
    <t>Réhabiliation du canal primaire CP (Kakamba-Bwégera) en section mixte (remblai et déblai) en maçonnerie de moellons, sur une longueur suffisante pour alimenter les CS1 à CS12 et jusqu'au bassin de mise en pression de Bwegera</t>
  </si>
  <si>
    <t>Sites</t>
  </si>
  <si>
    <t>Montant/site</t>
  </si>
  <si>
    <t>Kirinigyé Site 5</t>
  </si>
  <si>
    <t>Kirinigyé Site 6</t>
  </si>
  <si>
    <t>Kirinigyé Site 7</t>
  </si>
  <si>
    <t>Sous-total Kiringyé</t>
  </si>
  <si>
    <t xml:space="preserve">Lubarika Site 8 </t>
  </si>
  <si>
    <t>Lubarika Site 9</t>
  </si>
  <si>
    <t>Sous-total Lubarika</t>
  </si>
  <si>
    <t>Sangya Site 10</t>
  </si>
  <si>
    <t>Sangya Site 11</t>
  </si>
  <si>
    <t>Sous-total Sangya</t>
  </si>
  <si>
    <t>Kakamba Site 12</t>
  </si>
  <si>
    <t>Sous-total Kakamba</t>
  </si>
  <si>
    <t>Total Sud kivu</t>
  </si>
  <si>
    <r>
      <t>Site 5</t>
    </r>
    <r>
      <rPr>
        <sz val="11"/>
        <color theme="1"/>
        <rFont val="Open Sans"/>
        <family val="2"/>
      </rPr>
      <t xml:space="preserve"> : Travaux de réhabilitation/extension des infrastructures hydro-agricoles du périmètre de Kiringé (Canal principal n°1 + Canaux secondaires y relatifs +ouvrages + piste) /</t>
    </r>
    <r>
      <rPr>
        <b/>
        <sz val="11"/>
        <color theme="1"/>
        <rFont val="Open Sans"/>
        <family val="2"/>
      </rPr>
      <t>220.63 ha</t>
    </r>
  </si>
  <si>
    <r>
      <t>Site 6</t>
    </r>
    <r>
      <rPr>
        <sz val="11"/>
        <color rgb="FF000000"/>
        <rFont val="Open Sans"/>
        <family val="2"/>
      </rPr>
      <t> : Travaux de réhabilitation/extension des infrastructures hydro-agricoles du périmètre de Kiringé ( Canal principal n°2 + Canaux secondaires y relatifs +ouvrages+ piste ) /</t>
    </r>
    <r>
      <rPr>
        <b/>
        <sz val="11"/>
        <color rgb="FF000000"/>
        <rFont val="Open Sans"/>
        <family val="2"/>
      </rPr>
      <t>67.64 ha</t>
    </r>
  </si>
  <si>
    <r>
      <t>Site 7</t>
    </r>
    <r>
      <rPr>
        <sz val="11"/>
        <color theme="1"/>
        <rFont val="Open Sans"/>
        <family val="2"/>
      </rPr>
      <t xml:space="preserve"> : Travaux de réhabilitation/extension des infrastructures hydro-agricoles du périmètre de Kiringé (Canal principal n°3 + Canal primaire n° 4 + Canaux secondaires y relatifs +ouvrages + pistes)/</t>
    </r>
    <r>
      <rPr>
        <b/>
        <sz val="11"/>
        <color theme="1"/>
        <rFont val="Open Sans"/>
        <family val="2"/>
      </rPr>
      <t>14.72 ha</t>
    </r>
  </si>
  <si>
    <r>
      <t>Site 8:</t>
    </r>
    <r>
      <rPr>
        <sz val="11"/>
        <color theme="1"/>
        <rFont val="Open Sans"/>
        <family val="2"/>
      </rPr>
      <t>Travaux de réhabilitation/ extension des infrastructures hydro-agricoles du périmètre de Lubarika (Canal principal n°1 + Canaux secondaires et tertiaires y relatif +ouvrages+ pistes) /</t>
    </r>
    <r>
      <rPr>
        <b/>
        <sz val="11"/>
        <color theme="1"/>
        <rFont val="Open Sans"/>
        <family val="2"/>
      </rPr>
      <t xml:space="preserve">122 ha </t>
    </r>
  </si>
  <si>
    <r>
      <t>Site 9</t>
    </r>
    <r>
      <rPr>
        <sz val="11"/>
        <color theme="1"/>
        <rFont val="Open Sans"/>
        <family val="2"/>
      </rPr>
      <t>: Travaux de réhabilitation/ extension des infrastructures hydro-agricoles du périmètre de Lubarika (Canal principal n°2 + Canaux secondaires et tertiaires y relatif +ouvrages+ pistes) /</t>
    </r>
    <r>
      <rPr>
        <b/>
        <sz val="11"/>
        <color theme="1"/>
        <rFont val="Open Sans"/>
        <family val="2"/>
      </rPr>
      <t>85 ha</t>
    </r>
  </si>
  <si>
    <r>
      <t>Site 10</t>
    </r>
    <r>
      <rPr>
        <sz val="11"/>
        <color theme="1"/>
        <rFont val="Open Sans"/>
        <family val="2"/>
      </rPr>
      <t> :Travaux de réhabilitation/ extension des infrastructures hydro-agricoles du périmètre de Sangya (Canal principal n°1 + Canaux secondaires et tertiaires y relatif +ouvrages+ pistes+ digue de protection) /</t>
    </r>
    <r>
      <rPr>
        <b/>
        <sz val="11"/>
        <color theme="1"/>
        <rFont val="Open Sans"/>
        <family val="2"/>
      </rPr>
      <t>75 ha</t>
    </r>
  </si>
  <si>
    <r>
      <t>Site 11</t>
    </r>
    <r>
      <rPr>
        <sz val="11"/>
        <color theme="1"/>
        <rFont val="Open Sans"/>
        <family val="2"/>
      </rPr>
      <t xml:space="preserve"> :Travaux de réhabilitation/ extension des infrastructures hydro-agricoles du périmètre de Sangya (Canal principal n°2 + Canaux secondaires et tertiaires y relatif +ouvrages+ pistes) </t>
    </r>
    <r>
      <rPr>
        <b/>
        <sz val="11"/>
        <color theme="1"/>
        <rFont val="Open Sans"/>
        <family val="2"/>
      </rPr>
      <t>/99.5 ha</t>
    </r>
  </si>
  <si>
    <r>
      <t>Site 12 </t>
    </r>
    <r>
      <rPr>
        <sz val="11"/>
        <color theme="1"/>
        <rFont val="Open Sans"/>
        <family val="2"/>
      </rPr>
      <t>: Travaux de réhabilitation/ extension des infrastructures hydro-agricoles dans la plaine de Kakamba/</t>
    </r>
    <r>
      <rPr>
        <b/>
        <sz val="11"/>
        <color theme="1"/>
        <rFont val="Open Sans"/>
        <family val="2"/>
      </rPr>
      <t>115ha</t>
    </r>
  </si>
  <si>
    <t>Dalot de franchissement de Canal CP1 par la digue ou piste (2x 80cmx80cm, L = 8m)</t>
  </si>
  <si>
    <t>Dalot de franchissement de Canal CP2 par la digue ou  piste (1x 110cmx80cm, L = 8m)</t>
  </si>
  <si>
    <t>Dalot de franchissement de Canal CP3 par la digue ou piste (1x 60cmx60cm, L = 8m)</t>
  </si>
  <si>
    <t>Dalot de franchissement de Canal CP4 par la digue ou piste (1x 60cmx60cm, L = 8m)</t>
  </si>
  <si>
    <t>Dalot de franchissement de drain principal DP 2 par la digue ou piste (1x 110cmx100cm, L = 8m)</t>
  </si>
  <si>
    <r>
      <t>Passage busé DN 600mm (vidange drains secondaires sous digue ou piste) avec remblai technique et tête en BA 350 Kg/m</t>
    </r>
    <r>
      <rPr>
        <vertAlign val="superscript"/>
        <sz val="11"/>
        <rFont val="Times New Roman"/>
        <family val="1"/>
      </rPr>
      <t>3</t>
    </r>
  </si>
  <si>
    <t>Confection du canal primaire CP1 en section mixte (remblai et déblai) en maçonnerie de moellons</t>
  </si>
  <si>
    <t>Confection du canal primaire CP2 en section mixte (remblai et déblai) en maçonnerie de moellons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</si>
</sst>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_-;\-* #,##0_-;_-* &quot;-&quot;??_-;_-@_-"/>
    <numFmt numFmtId="165" formatCode="#,##0.0"/>
    <numFmt numFmtId="166" formatCode="_-* #,##0.00\ _€_-;\-* #,##0.00\ _€_-;_-* &quot;-&quot;??\ _€_-;_-@_-"/>
  </numFmts>
  <fonts count="19" x14ac:knownFonts="1">
    <font>
      <sz val="11"/>
      <color theme="1"/>
      <name val="Arial"/>
      <family val="2"/>
    </font>
    <font>
      <sz val="11"/>
      <color theme="1"/>
      <name val="Calibri"/>
      <family val="2"/>
      <scheme val="minor"/>
    </font>
    <font>
      <sz val="11"/>
      <color theme="1"/>
      <name val="Times New Roman"/>
      <family val="1"/>
    </font>
    <font>
      <sz val="11"/>
      <color theme="1"/>
      <name val="Arial"/>
      <family val="2"/>
    </font>
    <font>
      <sz val="11"/>
      <name val="Arial"/>
      <family val="2"/>
    </font>
    <font>
      <b/>
      <sz val="11"/>
      <name val="Times New Roman"/>
      <family val="1"/>
    </font>
    <font>
      <sz val="11"/>
      <name val="Times New Roman"/>
      <family val="1"/>
    </font>
    <font>
      <vertAlign val="superscript"/>
      <sz val="11"/>
      <name val="Times New Roman"/>
      <family val="1"/>
    </font>
    <font>
      <sz val="11"/>
      <color theme="1"/>
      <name val="Arial"/>
    </font>
    <font>
      <b/>
      <sz val="11"/>
      <color theme="1"/>
      <name val="Times New Roman"/>
      <family val="1"/>
    </font>
    <font>
      <b/>
      <sz val="11"/>
      <color rgb="FF0070C0"/>
      <name val="Times New Roman"/>
      <family val="1"/>
    </font>
    <font>
      <vertAlign val="superscript"/>
      <sz val="11"/>
      <color theme="1"/>
      <name val="Times New Roman"/>
      <family val="1"/>
    </font>
    <font>
      <b/>
      <sz val="12"/>
      <name val="Times New Roman"/>
      <family val="1"/>
    </font>
    <font>
      <b/>
      <sz val="11"/>
      <color theme="1"/>
      <name val="Arial"/>
      <family val="2"/>
    </font>
    <font>
      <sz val="11"/>
      <color rgb="FFFF0000"/>
      <name val="Times New Roman"/>
      <family val="1"/>
    </font>
    <font>
      <b/>
      <sz val="11"/>
      <color theme="1"/>
      <name val="Open Sans"/>
      <family val="2"/>
    </font>
    <font>
      <sz val="11"/>
      <color theme="1"/>
      <name val="Open Sans"/>
      <family val="2"/>
    </font>
    <font>
      <sz val="11"/>
      <color rgb="FF000000"/>
      <name val="Open Sans"/>
      <family val="2"/>
    </font>
    <font>
      <b/>
      <sz val="11"/>
      <color rgb="FF000000"/>
      <name val="Open Sans"/>
      <family val="2"/>
    </font>
  </fonts>
  <fills count="5">
    <fill>
      <patternFill patternType="none"/>
    </fill>
    <fill>
      <patternFill patternType="gray125"/>
    </fill>
    <fill>
      <patternFill patternType="solid">
        <fgColor rgb="FFD9D9D9"/>
        <bgColor indexed="64"/>
      </patternFill>
    </fill>
    <fill>
      <patternFill patternType="solid">
        <fgColor theme="4"/>
        <bgColor indexed="64"/>
      </patternFill>
    </fill>
    <fill>
      <patternFill patternType="solid">
        <fgColor theme="3" tint="0.79998168889431442"/>
        <bgColor indexed="64"/>
      </patternFill>
    </fill>
  </fills>
  <borders count="7">
    <border>
      <left/>
      <right/>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s>
  <cellStyleXfs count="5">
    <xf numFmtId="0" fontId="0" fillId="0" borderId="0"/>
    <xf numFmtId="43" fontId="3" fillId="0" borderId="0" applyFont="0" applyFill="0" applyBorder="0" applyAlignment="0" applyProtection="0"/>
    <xf numFmtId="0" fontId="8" fillId="0" borderId="0"/>
    <xf numFmtId="0" fontId="1" fillId="0" borderId="0"/>
    <xf numFmtId="166" fontId="1" fillId="0" borderId="0" applyFont="0" applyFill="0" applyBorder="0" applyAlignment="0" applyProtection="0"/>
  </cellStyleXfs>
  <cellXfs count="66">
    <xf numFmtId="0" fontId="0" fillId="0" borderId="0" xfId="0"/>
    <xf numFmtId="0" fontId="2" fillId="0" borderId="1" xfId="0" applyFont="1" applyBorder="1" applyAlignment="1">
      <alignment horizontal="right" vertical="center" wrapText="1"/>
    </xf>
    <xf numFmtId="4" fontId="4" fillId="0" borderId="0" xfId="0" applyNumberFormat="1" applyFont="1" applyFill="1" applyAlignment="1"/>
    <xf numFmtId="4" fontId="5" fillId="0" borderId="2"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4" fillId="0" borderId="0" xfId="0" applyFont="1" applyFill="1" applyAlignment="1">
      <alignment wrapText="1"/>
    </xf>
    <xf numFmtId="4" fontId="4" fillId="0" borderId="0" xfId="0" applyNumberFormat="1" applyFont="1" applyFill="1" applyAlignment="1">
      <alignment wrapText="1"/>
    </xf>
    <xf numFmtId="4" fontId="4" fillId="0" borderId="0" xfId="0" applyNumberFormat="1" applyFont="1" applyFill="1" applyAlignment="1">
      <alignment horizontal="center" vertical="center" wrapText="1"/>
    </xf>
    <xf numFmtId="0" fontId="4" fillId="0" borderId="0" xfId="0" applyFont="1" applyFill="1" applyAlignment="1">
      <alignment vertical="center" wrapText="1"/>
    </xf>
    <xf numFmtId="0" fontId="4" fillId="0" borderId="0" xfId="0" applyFont="1" applyFill="1" applyAlignment="1">
      <alignment horizontal="center" vertical="center" wrapText="1"/>
    </xf>
    <xf numFmtId="4" fontId="4" fillId="0" borderId="0" xfId="0" applyNumberFormat="1" applyFont="1" applyFill="1" applyAlignment="1">
      <alignment vertical="center" wrapText="1"/>
    </xf>
    <xf numFmtId="0" fontId="5" fillId="0" borderId="1" xfId="0" applyFont="1" applyFill="1" applyBorder="1" applyAlignment="1">
      <alignment horizontal="right" vertical="center" wrapText="1"/>
    </xf>
    <xf numFmtId="0" fontId="6" fillId="0" borderId="1" xfId="0" applyFont="1" applyFill="1" applyBorder="1" applyAlignment="1">
      <alignment horizontal="right" vertical="center" wrapText="1"/>
    </xf>
    <xf numFmtId="4" fontId="5" fillId="0" borderId="0" xfId="0" applyNumberFormat="1" applyFont="1" applyFill="1" applyBorder="1" applyAlignment="1">
      <alignment horizontal="center" vertical="center" wrapText="1"/>
    </xf>
    <xf numFmtId="4" fontId="6" fillId="0" borderId="0" xfId="0"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9" fillId="0" borderId="5" xfId="0" applyFont="1" applyBorder="1" applyAlignment="1">
      <alignment horizontal="center" vertical="center" wrapText="1"/>
    </xf>
    <xf numFmtId="0" fontId="6" fillId="0" borderId="5" xfId="0" applyFont="1" applyFill="1" applyBorder="1" applyAlignment="1">
      <alignment horizontal="center" vertical="center" wrapText="1"/>
    </xf>
    <xf numFmtId="0" fontId="2" fillId="0" borderId="5" xfId="0" applyFont="1" applyBorder="1" applyAlignment="1">
      <alignment horizontal="left" vertical="center" wrapText="1"/>
    </xf>
    <xf numFmtId="0" fontId="2" fillId="0" borderId="5" xfId="0" applyFont="1" applyBorder="1" applyAlignment="1">
      <alignment horizontal="center" vertical="center" wrapText="1"/>
    </xf>
    <xf numFmtId="3" fontId="2" fillId="0" borderId="5" xfId="0" applyNumberFormat="1" applyFont="1" applyBorder="1" applyAlignment="1">
      <alignment horizontal="center" vertical="center" wrapText="1"/>
    </xf>
    <xf numFmtId="0" fontId="10" fillId="0" borderId="5" xfId="0" applyFont="1" applyBorder="1" applyAlignment="1">
      <alignment horizontal="center" vertical="center" wrapText="1"/>
    </xf>
    <xf numFmtId="4" fontId="2" fillId="0" borderId="5" xfId="0" applyNumberFormat="1" applyFont="1" applyBorder="1" applyAlignment="1">
      <alignment horizontal="center" vertical="center" wrapText="1"/>
    </xf>
    <xf numFmtId="0" fontId="10" fillId="2" borderId="5" xfId="0" applyFont="1" applyFill="1" applyBorder="1" applyAlignment="1">
      <alignment horizontal="center" vertical="center" wrapText="1"/>
    </xf>
    <xf numFmtId="164" fontId="6" fillId="0" borderId="1" xfId="1" applyNumberFormat="1" applyFont="1" applyFill="1" applyBorder="1" applyAlignment="1">
      <alignment vertical="center" wrapText="1"/>
    </xf>
    <xf numFmtId="0" fontId="6" fillId="0" borderId="5" xfId="0" applyFont="1" applyBorder="1" applyAlignment="1">
      <alignment horizontal="left" vertical="center" wrapText="1"/>
    </xf>
    <xf numFmtId="0" fontId="6" fillId="0" borderId="5" xfId="0" applyFont="1" applyBorder="1" applyAlignment="1">
      <alignment horizontal="center" vertical="center" wrapText="1"/>
    </xf>
    <xf numFmtId="3" fontId="6" fillId="0" borderId="5" xfId="0" applyNumberFormat="1" applyFont="1" applyBorder="1" applyAlignment="1">
      <alignment horizontal="center" vertical="center" wrapText="1"/>
    </xf>
    <xf numFmtId="165" fontId="2" fillId="0" borderId="5" xfId="0" applyNumberFormat="1" applyFont="1" applyBorder="1" applyAlignment="1">
      <alignment horizontal="center" vertical="center" wrapText="1"/>
    </xf>
    <xf numFmtId="4" fontId="5" fillId="0" borderId="5" xfId="0" applyNumberFormat="1" applyFont="1" applyBorder="1" applyAlignment="1">
      <alignment horizontal="center" vertical="center" wrapText="1"/>
    </xf>
    <xf numFmtId="4" fontId="9" fillId="0" borderId="5" xfId="0" applyNumberFormat="1" applyFont="1" applyBorder="1" applyAlignment="1">
      <alignment horizontal="center" vertical="center" wrapText="1"/>
    </xf>
    <xf numFmtId="4" fontId="6" fillId="0" borderId="5" xfId="0" applyNumberFormat="1" applyFont="1" applyBorder="1" applyAlignment="1">
      <alignment horizontal="center" vertical="center" wrapText="1"/>
    </xf>
    <xf numFmtId="4" fontId="5" fillId="2" borderId="5" xfId="0" applyNumberFormat="1" applyFont="1" applyFill="1" applyBorder="1" applyAlignment="1">
      <alignment horizontal="center" vertical="center" wrapText="1"/>
    </xf>
    <xf numFmtId="0" fontId="12" fillId="0" borderId="2" xfId="0" applyFont="1" applyFill="1" applyBorder="1" applyAlignment="1">
      <alignment horizontal="left" vertical="center" wrapText="1"/>
    </xf>
    <xf numFmtId="3" fontId="4" fillId="0" borderId="0" xfId="0" applyNumberFormat="1" applyFont="1" applyFill="1" applyAlignment="1">
      <alignment wrapText="1"/>
    </xf>
    <xf numFmtId="0" fontId="13" fillId="3" borderId="5" xfId="0" applyFont="1" applyFill="1" applyBorder="1"/>
    <xf numFmtId="0" fontId="0" fillId="0" borderId="5" xfId="0" applyBorder="1"/>
    <xf numFmtId="4" fontId="0" fillId="0" borderId="5" xfId="0" applyNumberFormat="1" applyBorder="1"/>
    <xf numFmtId="0" fontId="13" fillId="0" borderId="5" xfId="0" applyFont="1" applyBorder="1"/>
    <xf numFmtId="4" fontId="13" fillId="0" borderId="5" xfId="0" applyNumberFormat="1" applyFont="1" applyBorder="1"/>
    <xf numFmtId="3" fontId="0" fillId="0" borderId="5" xfId="0" applyNumberFormat="1" applyBorder="1"/>
    <xf numFmtId="0" fontId="13" fillId="0" borderId="0" xfId="0" applyFont="1"/>
    <xf numFmtId="0" fontId="14" fillId="0" borderId="4"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4" fontId="14" fillId="0" borderId="1" xfId="0" applyNumberFormat="1" applyFont="1" applyFill="1" applyBorder="1" applyAlignment="1">
      <alignment horizontal="center" vertical="center" wrapText="1"/>
    </xf>
    <xf numFmtId="0" fontId="14" fillId="0" borderId="1" xfId="0" applyFont="1" applyFill="1" applyBorder="1" applyAlignment="1">
      <alignment horizontal="right" vertical="center" wrapText="1"/>
    </xf>
    <xf numFmtId="0" fontId="5" fillId="0" borderId="3" xfId="0" applyFont="1" applyFill="1" applyBorder="1" applyAlignment="1">
      <alignment horizontal="left" vertical="center" wrapText="1"/>
    </xf>
    <xf numFmtId="0" fontId="5" fillId="0" borderId="2" xfId="0" applyFont="1" applyFill="1" applyBorder="1" applyAlignment="1">
      <alignment horizontal="left" vertical="center" wrapText="1"/>
    </xf>
    <xf numFmtId="0" fontId="15" fillId="4" borderId="3" xfId="0" applyFont="1" applyFill="1" applyBorder="1" applyAlignment="1">
      <alignment horizontal="left" vertical="center" wrapText="1"/>
    </xf>
    <xf numFmtId="0" fontId="15" fillId="4" borderId="6" xfId="0" applyFont="1" applyFill="1" applyBorder="1" applyAlignment="1">
      <alignment horizontal="left" vertical="center" wrapText="1"/>
    </xf>
    <xf numFmtId="0" fontId="15" fillId="4" borderId="2" xfId="0" applyFont="1" applyFill="1" applyBorder="1" applyAlignment="1">
      <alignment horizontal="left" vertical="center" wrapText="1"/>
    </xf>
    <xf numFmtId="0" fontId="14" fillId="0" borderId="5" xfId="0" applyFont="1" applyFill="1" applyBorder="1" applyAlignment="1">
      <alignment horizontal="center" vertical="center" wrapText="1"/>
    </xf>
    <xf numFmtId="0" fontId="14" fillId="0" borderId="5" xfId="0" applyFont="1" applyBorder="1" applyAlignment="1">
      <alignment horizontal="left" vertical="center" wrapText="1"/>
    </xf>
    <xf numFmtId="0" fontId="14" fillId="0" borderId="5" xfId="0" applyFont="1" applyBorder="1" applyAlignment="1">
      <alignment horizontal="center" vertical="center" wrapText="1"/>
    </xf>
    <xf numFmtId="4" fontId="14" fillId="0" borderId="5" xfId="0" applyNumberFormat="1" applyFont="1" applyBorder="1" applyAlignment="1">
      <alignment horizontal="center" vertical="center" wrapText="1"/>
    </xf>
  </cellXfs>
  <cellStyles count="5">
    <cellStyle name="Milliers" xfId="1" builtinId="3"/>
    <cellStyle name="Milliers 2" xfId="4"/>
    <cellStyle name="Normal" xfId="0" builtinId="0"/>
    <cellStyle name="Normal 2" xfId="2"/>
    <cellStyle name="Normal 3" xfId="3"/>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9"/>
  <sheetViews>
    <sheetView workbookViewId="0">
      <selection activeCell="G14" sqref="G14"/>
    </sheetView>
  </sheetViews>
  <sheetFormatPr baseColWidth="10" defaultRowHeight="14.25" x14ac:dyDescent="0.2"/>
  <cols>
    <col min="2" max="2" width="25.75" customWidth="1"/>
    <col min="3" max="3" width="24.125" customWidth="1"/>
  </cols>
  <sheetData>
    <row r="1" spans="2:3" ht="15" thickBot="1" x14ac:dyDescent="0.25"/>
    <row r="2" spans="2:3" ht="15.75" thickBot="1" x14ac:dyDescent="0.3">
      <c r="B2" s="45" t="s">
        <v>98</v>
      </c>
      <c r="C2" s="45" t="s">
        <v>99</v>
      </c>
    </row>
    <row r="3" spans="2:3" ht="15" thickBot="1" x14ac:dyDescent="0.25">
      <c r="B3" s="46" t="s">
        <v>100</v>
      </c>
      <c r="C3" s="47">
        <f>+'BOQ Kiringyé Site 5 (CP1)'!G45</f>
        <v>0</v>
      </c>
    </row>
    <row r="4" spans="2:3" ht="15" thickBot="1" x14ac:dyDescent="0.25">
      <c r="B4" s="46" t="s">
        <v>101</v>
      </c>
      <c r="C4" s="47">
        <f>+'BOQ  Kiringyé Site  6 (CP2)'!G45</f>
        <v>0</v>
      </c>
    </row>
    <row r="5" spans="2:3" ht="15" thickBot="1" x14ac:dyDescent="0.25">
      <c r="B5" s="46" t="s">
        <v>102</v>
      </c>
      <c r="C5" s="47">
        <f>+'BOQ Kiringyé Site 7 (CP3+CP4)'!G45</f>
        <v>0</v>
      </c>
    </row>
    <row r="6" spans="2:3" ht="15.75" thickBot="1" x14ac:dyDescent="0.3">
      <c r="B6" s="48" t="s">
        <v>103</v>
      </c>
      <c r="C6" s="49">
        <f>+C3+C4+C5</f>
        <v>0</v>
      </c>
    </row>
    <row r="7" spans="2:3" ht="15.75" thickBot="1" x14ac:dyDescent="0.3">
      <c r="B7" s="48"/>
      <c r="C7" s="47"/>
    </row>
    <row r="8" spans="2:3" ht="15" thickBot="1" x14ac:dyDescent="0.25">
      <c r="B8" s="46" t="s">
        <v>104</v>
      </c>
      <c r="C8" s="47">
        <f>+'BOQ Lubarika Site 8 (CP1)'!G49</f>
        <v>0</v>
      </c>
    </row>
    <row r="9" spans="2:3" ht="15" thickBot="1" x14ac:dyDescent="0.25">
      <c r="B9" s="46" t="s">
        <v>105</v>
      </c>
      <c r="C9" s="47">
        <f>+'BOQ Lubarika Site 9 (CP2)'!G48</f>
        <v>0</v>
      </c>
    </row>
    <row r="10" spans="2:3" ht="15.75" thickBot="1" x14ac:dyDescent="0.3">
      <c r="B10" s="48" t="s">
        <v>106</v>
      </c>
      <c r="C10" s="49">
        <f>+C8+C9</f>
        <v>0</v>
      </c>
    </row>
    <row r="11" spans="2:3" ht="15.75" thickBot="1" x14ac:dyDescent="0.3">
      <c r="B11" s="48"/>
      <c r="C11" s="47"/>
    </row>
    <row r="12" spans="2:3" ht="15" thickBot="1" x14ac:dyDescent="0.25">
      <c r="B12" s="46" t="s">
        <v>107</v>
      </c>
      <c r="C12" s="47">
        <f>+'BOQ Sangya Site 11 (CP2)'!G51</f>
        <v>0</v>
      </c>
    </row>
    <row r="13" spans="2:3" ht="15" thickBot="1" x14ac:dyDescent="0.25">
      <c r="B13" s="46" t="s">
        <v>108</v>
      </c>
      <c r="C13" s="50">
        <f>+'BOQ Sangya Site 11 (CP2)'!G51</f>
        <v>0</v>
      </c>
    </row>
    <row r="14" spans="2:3" ht="15.75" thickBot="1" x14ac:dyDescent="0.3">
      <c r="B14" s="48" t="s">
        <v>109</v>
      </c>
      <c r="C14" s="49">
        <f>+C12+C13</f>
        <v>0</v>
      </c>
    </row>
    <row r="15" spans="2:3" ht="15.75" thickBot="1" x14ac:dyDescent="0.3">
      <c r="B15" s="48"/>
      <c r="C15" s="50"/>
    </row>
    <row r="16" spans="2:3" ht="15" thickBot="1" x14ac:dyDescent="0.25">
      <c r="B16" s="46" t="s">
        <v>110</v>
      </c>
      <c r="C16" s="47">
        <f>+'BOQ Kakamba Site 12 '!G45</f>
        <v>0</v>
      </c>
    </row>
    <row r="17" spans="2:3" ht="15.75" thickBot="1" x14ac:dyDescent="0.3">
      <c r="B17" s="48" t="s">
        <v>111</v>
      </c>
      <c r="C17" s="49">
        <f>+C16</f>
        <v>0</v>
      </c>
    </row>
    <row r="18" spans="2:3" ht="15.75" thickBot="1" x14ac:dyDescent="0.3">
      <c r="B18" s="51"/>
    </row>
    <row r="19" spans="2:3" ht="15.75" thickBot="1" x14ac:dyDescent="0.3">
      <c r="B19" s="48" t="s">
        <v>112</v>
      </c>
      <c r="C19" s="49">
        <f>+C17+C14+C10+C6</f>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62"/>
  <sheetViews>
    <sheetView topLeftCell="A31" zoomScaleNormal="100" zoomScaleSheetLayoutView="90" workbookViewId="0">
      <selection activeCell="B1" sqref="B1:G1"/>
    </sheetView>
  </sheetViews>
  <sheetFormatPr baseColWidth="10" defaultRowHeight="14.25" x14ac:dyDescent="0.2"/>
  <cols>
    <col min="1" max="1" width="5.625" style="17" customWidth="1"/>
    <col min="2" max="2" width="4.625" style="17" customWidth="1"/>
    <col min="3" max="3" width="59.375" style="17" customWidth="1"/>
    <col min="4" max="4" width="8.5" style="17" customWidth="1"/>
    <col min="5" max="5" width="11" style="16"/>
    <col min="6" max="6" width="10.375" style="18" customWidth="1"/>
    <col min="7" max="7" width="14.375" style="19" customWidth="1"/>
    <col min="8" max="10" width="17.875" style="17" customWidth="1"/>
    <col min="11" max="16384" width="11" style="17"/>
  </cols>
  <sheetData>
    <row r="1" spans="2:7" ht="41.25" customHeight="1" thickBot="1" x14ac:dyDescent="0.25">
      <c r="B1" s="59" t="s">
        <v>113</v>
      </c>
      <c r="C1" s="60"/>
      <c r="D1" s="60"/>
      <c r="E1" s="60"/>
      <c r="F1" s="60"/>
      <c r="G1" s="61"/>
    </row>
    <row r="2" spans="2:7" ht="15" thickBot="1" x14ac:dyDescent="0.25"/>
    <row r="3" spans="2:7" ht="31.5" customHeight="1" thickBot="1" x14ac:dyDescent="0.25">
      <c r="B3" s="7" t="s">
        <v>31</v>
      </c>
      <c r="C3" s="43" t="s">
        <v>30</v>
      </c>
      <c r="D3" s="8" t="s">
        <v>5</v>
      </c>
      <c r="E3" s="3" t="s">
        <v>32</v>
      </c>
      <c r="F3" s="8" t="s">
        <v>35</v>
      </c>
      <c r="G3" s="3" t="s">
        <v>36</v>
      </c>
    </row>
    <row r="4" spans="2:7" ht="24.75" customHeight="1" thickBot="1" x14ac:dyDescent="0.25">
      <c r="B4" s="9">
        <v>100</v>
      </c>
      <c r="C4" s="10" t="s">
        <v>73</v>
      </c>
      <c r="D4" s="11"/>
      <c r="E4" s="4"/>
      <c r="F4" s="11"/>
      <c r="G4" s="4"/>
    </row>
    <row r="5" spans="2:7" s="14" customFormat="1" ht="21.75" customHeight="1" thickBot="1" x14ac:dyDescent="0.25">
      <c r="B5" s="12">
        <v>101</v>
      </c>
      <c r="C5" s="13" t="s">
        <v>63</v>
      </c>
      <c r="D5" s="6" t="s">
        <v>0</v>
      </c>
      <c r="E5" s="5">
        <v>1</v>
      </c>
      <c r="F5" s="34"/>
      <c r="G5" s="5">
        <f>+F5*E5</f>
        <v>0</v>
      </c>
    </row>
    <row r="6" spans="2:7" s="14" customFormat="1" ht="24.75" customHeight="1" thickBot="1" x14ac:dyDescent="0.25">
      <c r="B6" s="12">
        <v>102</v>
      </c>
      <c r="C6" s="10" t="s">
        <v>38</v>
      </c>
      <c r="D6" s="6"/>
      <c r="E6" s="5"/>
      <c r="F6" s="34"/>
      <c r="G6" s="5"/>
    </row>
    <row r="7" spans="2:7" s="14" customFormat="1" ht="38.25" customHeight="1" thickBot="1" x14ac:dyDescent="0.25">
      <c r="B7" s="12" t="s">
        <v>39</v>
      </c>
      <c r="C7" s="13" t="s">
        <v>62</v>
      </c>
      <c r="D7" s="6" t="s">
        <v>0</v>
      </c>
      <c r="E7" s="5">
        <v>1</v>
      </c>
      <c r="F7" s="34"/>
      <c r="G7" s="5">
        <f t="shared" ref="G7:G8" si="0">+F7*E7</f>
        <v>0</v>
      </c>
    </row>
    <row r="8" spans="2:7" s="14" customFormat="1" ht="26.25" customHeight="1" thickBot="1" x14ac:dyDescent="0.25">
      <c r="B8" s="12" t="s">
        <v>40</v>
      </c>
      <c r="C8" s="13" t="s">
        <v>41</v>
      </c>
      <c r="D8" s="6" t="s">
        <v>0</v>
      </c>
      <c r="E8" s="5">
        <v>1</v>
      </c>
      <c r="F8" s="34"/>
      <c r="G8" s="5">
        <f t="shared" si="0"/>
        <v>0</v>
      </c>
    </row>
    <row r="9" spans="2:7" ht="22.5" customHeight="1" thickBot="1" x14ac:dyDescent="0.25">
      <c r="B9" s="9"/>
      <c r="C9" s="10" t="s">
        <v>74</v>
      </c>
      <c r="D9" s="11"/>
      <c r="E9" s="4"/>
      <c r="F9" s="20"/>
      <c r="G9" s="4">
        <f>+SUM(G5:G8)</f>
        <v>0</v>
      </c>
    </row>
    <row r="10" spans="2:7" ht="24.75" customHeight="1" thickBot="1" x14ac:dyDescent="0.25">
      <c r="B10" s="9">
        <v>200</v>
      </c>
      <c r="C10" s="10" t="s">
        <v>75</v>
      </c>
      <c r="D10" s="11"/>
      <c r="E10" s="4"/>
      <c r="F10" s="20"/>
      <c r="G10" s="4"/>
    </row>
    <row r="11" spans="2:7" ht="49.5" customHeight="1" thickBot="1" x14ac:dyDescent="0.25">
      <c r="B11" s="12">
        <v>201</v>
      </c>
      <c r="C11" s="13" t="s">
        <v>29</v>
      </c>
      <c r="D11" s="6" t="s">
        <v>20</v>
      </c>
      <c r="E11" s="5">
        <v>220.63</v>
      </c>
      <c r="F11" s="21"/>
      <c r="G11" s="5">
        <f t="shared" ref="G11:G12" si="1">+F11*E11</f>
        <v>0</v>
      </c>
    </row>
    <row r="12" spans="2:7" ht="39.75" customHeight="1" thickBot="1" x14ac:dyDescent="0.25">
      <c r="B12" s="12">
        <v>202</v>
      </c>
      <c r="C12" s="13" t="s">
        <v>28</v>
      </c>
      <c r="D12" s="6" t="s">
        <v>20</v>
      </c>
      <c r="E12" s="5">
        <v>220.63</v>
      </c>
      <c r="F12" s="21"/>
      <c r="G12" s="5">
        <f t="shared" si="1"/>
        <v>0</v>
      </c>
    </row>
    <row r="13" spans="2:7" ht="24" customHeight="1" thickBot="1" x14ac:dyDescent="0.25">
      <c r="B13" s="9"/>
      <c r="C13" s="10" t="s">
        <v>76</v>
      </c>
      <c r="D13" s="11"/>
      <c r="E13" s="4"/>
      <c r="F13" s="20"/>
      <c r="G13" s="4">
        <f>+SUM(G11:G12)</f>
        <v>0</v>
      </c>
    </row>
    <row r="14" spans="2:7" ht="24" customHeight="1" thickBot="1" x14ac:dyDescent="0.25">
      <c r="B14" s="9">
        <v>300</v>
      </c>
      <c r="C14" s="10" t="s">
        <v>77</v>
      </c>
      <c r="D14" s="11"/>
      <c r="E14" s="4"/>
      <c r="F14" s="20"/>
      <c r="G14" s="4"/>
    </row>
    <row r="15" spans="2:7" ht="31.5" customHeight="1" thickBot="1" x14ac:dyDescent="0.25">
      <c r="B15" s="12">
        <v>301</v>
      </c>
      <c r="C15" s="13" t="s">
        <v>27</v>
      </c>
      <c r="D15" s="6" t="s">
        <v>2</v>
      </c>
      <c r="E15" s="5">
        <v>1200</v>
      </c>
      <c r="F15" s="21"/>
      <c r="G15" s="5">
        <f t="shared" ref="G15:G21" si="2">+F15*E15</f>
        <v>0</v>
      </c>
    </row>
    <row r="16" spans="2:7" ht="31.5" customHeight="1" thickBot="1" x14ac:dyDescent="0.25">
      <c r="B16" s="12">
        <v>302</v>
      </c>
      <c r="C16" s="13" t="s">
        <v>26</v>
      </c>
      <c r="D16" s="6" t="s">
        <v>2</v>
      </c>
      <c r="E16" s="5">
        <v>15825.1</v>
      </c>
      <c r="F16" s="21"/>
      <c r="G16" s="5">
        <f t="shared" si="2"/>
        <v>0</v>
      </c>
    </row>
    <row r="17" spans="2:9" ht="31.5" customHeight="1" thickBot="1" x14ac:dyDescent="0.25">
      <c r="B17" s="12">
        <v>303</v>
      </c>
      <c r="C17" s="13" t="s">
        <v>25</v>
      </c>
      <c r="D17" s="6" t="s">
        <v>2</v>
      </c>
      <c r="E17" s="5">
        <v>2950</v>
      </c>
      <c r="F17" s="21"/>
      <c r="G17" s="5">
        <f t="shared" si="2"/>
        <v>0</v>
      </c>
    </row>
    <row r="18" spans="2:9" ht="31.5" customHeight="1" thickBot="1" x14ac:dyDescent="0.25">
      <c r="B18" s="12">
        <v>304</v>
      </c>
      <c r="C18" s="13" t="s">
        <v>24</v>
      </c>
      <c r="D18" s="6" t="s">
        <v>2</v>
      </c>
      <c r="E18" s="5">
        <v>0</v>
      </c>
      <c r="F18" s="21"/>
      <c r="G18" s="5">
        <f t="shared" si="2"/>
        <v>0</v>
      </c>
    </row>
    <row r="19" spans="2:9" ht="31.5" customHeight="1" thickBot="1" x14ac:dyDescent="0.25">
      <c r="B19" s="52">
        <v>305</v>
      </c>
      <c r="C19" s="53" t="s">
        <v>23</v>
      </c>
      <c r="D19" s="54" t="s">
        <v>22</v>
      </c>
      <c r="E19" s="55">
        <v>0</v>
      </c>
      <c r="F19" s="56"/>
      <c r="G19" s="55">
        <v>0</v>
      </c>
    </row>
    <row r="20" spans="2:9" ht="31.5" customHeight="1" thickBot="1" x14ac:dyDescent="0.25">
      <c r="B20" s="12">
        <v>306</v>
      </c>
      <c r="C20" s="13" t="s">
        <v>33</v>
      </c>
      <c r="D20" s="6" t="s">
        <v>2</v>
      </c>
      <c r="E20" s="5">
        <v>4220</v>
      </c>
      <c r="F20" s="21"/>
      <c r="G20" s="5">
        <f t="shared" si="2"/>
        <v>0</v>
      </c>
    </row>
    <row r="21" spans="2:9" ht="31.5" customHeight="1" thickBot="1" x14ac:dyDescent="0.25">
      <c r="B21" s="12">
        <v>307</v>
      </c>
      <c r="C21" s="13" t="s">
        <v>21</v>
      </c>
      <c r="D21" s="6" t="s">
        <v>2</v>
      </c>
      <c r="E21" s="5">
        <v>15420.1</v>
      </c>
      <c r="F21" s="21"/>
      <c r="G21" s="5">
        <f t="shared" si="2"/>
        <v>0</v>
      </c>
      <c r="I21" s="19"/>
    </row>
    <row r="22" spans="2:9" ht="19.5" customHeight="1" thickBot="1" x14ac:dyDescent="0.25">
      <c r="B22" s="9"/>
      <c r="C22" s="10" t="s">
        <v>78</v>
      </c>
      <c r="D22" s="11"/>
      <c r="E22" s="4"/>
      <c r="F22" s="20"/>
      <c r="G22" s="4">
        <f>+SUM(G15:G21)</f>
        <v>0</v>
      </c>
    </row>
    <row r="23" spans="2:9" ht="19.5" customHeight="1" thickBot="1" x14ac:dyDescent="0.25">
      <c r="B23" s="9">
        <v>400</v>
      </c>
      <c r="C23" s="10" t="s">
        <v>79</v>
      </c>
      <c r="D23" s="11"/>
      <c r="E23" s="4"/>
      <c r="F23" s="20"/>
      <c r="G23" s="4"/>
      <c r="I23" s="19"/>
    </row>
    <row r="24" spans="2:9" ht="34.5" customHeight="1" thickBot="1" x14ac:dyDescent="0.25">
      <c r="B24" s="12">
        <v>401</v>
      </c>
      <c r="C24" s="13" t="s">
        <v>19</v>
      </c>
      <c r="D24" s="6" t="s">
        <v>5</v>
      </c>
      <c r="E24" s="5">
        <v>1</v>
      </c>
      <c r="F24" s="21"/>
      <c r="G24" s="5">
        <f t="shared" ref="G24:G36" si="3">+F24*E24</f>
        <v>0</v>
      </c>
    </row>
    <row r="25" spans="2:9" ht="34.5" customHeight="1" thickBot="1" x14ac:dyDescent="0.25">
      <c r="B25" s="12">
        <v>402</v>
      </c>
      <c r="C25" s="13" t="s">
        <v>16</v>
      </c>
      <c r="D25" s="6" t="s">
        <v>5</v>
      </c>
      <c r="E25" s="5">
        <v>20</v>
      </c>
      <c r="F25" s="21"/>
      <c r="G25" s="5">
        <f t="shared" si="3"/>
        <v>0</v>
      </c>
    </row>
    <row r="26" spans="2:9" ht="34.5" customHeight="1" thickBot="1" x14ac:dyDescent="0.25">
      <c r="B26" s="12">
        <v>403</v>
      </c>
      <c r="C26" s="13" t="s">
        <v>15</v>
      </c>
      <c r="D26" s="6" t="s">
        <v>5</v>
      </c>
      <c r="E26" s="5">
        <v>10</v>
      </c>
      <c r="F26" s="21"/>
      <c r="G26" s="5">
        <f t="shared" si="3"/>
        <v>0</v>
      </c>
    </row>
    <row r="27" spans="2:9" ht="34.5" customHeight="1" thickBot="1" x14ac:dyDescent="0.25">
      <c r="B27" s="12">
        <v>404</v>
      </c>
      <c r="C27" s="13" t="s">
        <v>14</v>
      </c>
      <c r="D27" s="6" t="s">
        <v>5</v>
      </c>
      <c r="E27" s="5">
        <v>20</v>
      </c>
      <c r="F27" s="21"/>
      <c r="G27" s="5">
        <f t="shared" si="3"/>
        <v>0</v>
      </c>
    </row>
    <row r="28" spans="2:9" ht="34.5" customHeight="1" thickBot="1" x14ac:dyDescent="0.25">
      <c r="B28" s="12">
        <v>405</v>
      </c>
      <c r="C28" s="13" t="s">
        <v>13</v>
      </c>
      <c r="D28" s="6" t="s">
        <v>5</v>
      </c>
      <c r="E28" s="5">
        <v>20</v>
      </c>
      <c r="F28" s="21"/>
      <c r="G28" s="5">
        <f t="shared" si="3"/>
        <v>0</v>
      </c>
    </row>
    <row r="29" spans="2:9" ht="34.5" customHeight="1" thickBot="1" x14ac:dyDescent="0.25">
      <c r="B29" s="12">
        <v>406</v>
      </c>
      <c r="C29" s="13" t="s">
        <v>12</v>
      </c>
      <c r="D29" s="6" t="s">
        <v>5</v>
      </c>
      <c r="E29" s="5">
        <v>1</v>
      </c>
      <c r="F29" s="21"/>
      <c r="G29" s="5">
        <f t="shared" si="3"/>
        <v>0</v>
      </c>
    </row>
    <row r="30" spans="2:9" ht="34.5" customHeight="1" thickBot="1" x14ac:dyDescent="0.25">
      <c r="B30" s="12">
        <v>407</v>
      </c>
      <c r="C30" s="13" t="s">
        <v>11</v>
      </c>
      <c r="D30" s="6" t="s">
        <v>5</v>
      </c>
      <c r="E30" s="5">
        <v>0</v>
      </c>
      <c r="F30" s="21"/>
      <c r="G30" s="5">
        <f t="shared" si="3"/>
        <v>0</v>
      </c>
    </row>
    <row r="31" spans="2:9" ht="34.5" customHeight="1" thickBot="1" x14ac:dyDescent="0.25">
      <c r="B31" s="12">
        <v>408</v>
      </c>
      <c r="C31" s="13" t="s">
        <v>10</v>
      </c>
      <c r="D31" s="6" t="s">
        <v>5</v>
      </c>
      <c r="E31" s="5">
        <v>0</v>
      </c>
      <c r="F31" s="21"/>
      <c r="G31" s="5">
        <f t="shared" si="3"/>
        <v>0</v>
      </c>
    </row>
    <row r="32" spans="2:9" ht="31.5" customHeight="1" thickBot="1" x14ac:dyDescent="0.25">
      <c r="B32" s="12">
        <v>409</v>
      </c>
      <c r="C32" s="13" t="s">
        <v>9</v>
      </c>
      <c r="D32" s="6" t="s">
        <v>5</v>
      </c>
      <c r="E32" s="5">
        <v>0</v>
      </c>
      <c r="F32" s="21"/>
      <c r="G32" s="5">
        <f t="shared" si="3"/>
        <v>0</v>
      </c>
    </row>
    <row r="33" spans="2:7" ht="31.5" customHeight="1" thickBot="1" x14ac:dyDescent="0.25">
      <c r="B33" s="12">
        <v>410</v>
      </c>
      <c r="C33" s="13" t="s">
        <v>8</v>
      </c>
      <c r="D33" s="6" t="s">
        <v>5</v>
      </c>
      <c r="E33" s="5">
        <v>0</v>
      </c>
      <c r="F33" s="21"/>
      <c r="G33" s="5">
        <f t="shared" si="3"/>
        <v>0</v>
      </c>
    </row>
    <row r="34" spans="2:7" ht="31.5" customHeight="1" thickBot="1" x14ac:dyDescent="0.25">
      <c r="B34" s="12">
        <v>411</v>
      </c>
      <c r="C34" s="13" t="s">
        <v>37</v>
      </c>
      <c r="D34" s="6" t="s">
        <v>5</v>
      </c>
      <c r="E34" s="5">
        <v>20</v>
      </c>
      <c r="F34" s="21"/>
      <c r="G34" s="5">
        <f t="shared" si="3"/>
        <v>0</v>
      </c>
    </row>
    <row r="35" spans="2:7" ht="24.75" customHeight="1" thickBot="1" x14ac:dyDescent="0.25">
      <c r="B35" s="12">
        <v>412</v>
      </c>
      <c r="C35" s="13" t="s">
        <v>7</v>
      </c>
      <c r="D35" s="6" t="s">
        <v>5</v>
      </c>
      <c r="E35" s="5">
        <v>20</v>
      </c>
      <c r="F35" s="21"/>
      <c r="G35" s="5">
        <f t="shared" si="3"/>
        <v>0</v>
      </c>
    </row>
    <row r="36" spans="2:7" ht="24.75" customHeight="1" thickBot="1" x14ac:dyDescent="0.25">
      <c r="B36" s="12">
        <v>413</v>
      </c>
      <c r="C36" s="13" t="s">
        <v>6</v>
      </c>
      <c r="D36" s="6" t="s">
        <v>5</v>
      </c>
      <c r="E36" s="5">
        <v>20</v>
      </c>
      <c r="F36" s="21"/>
      <c r="G36" s="5">
        <f t="shared" si="3"/>
        <v>0</v>
      </c>
    </row>
    <row r="37" spans="2:7" ht="21" customHeight="1" thickBot="1" x14ac:dyDescent="0.25">
      <c r="B37" s="9"/>
      <c r="C37" s="10" t="s">
        <v>80</v>
      </c>
      <c r="D37" s="11"/>
      <c r="E37" s="4"/>
      <c r="F37" s="20"/>
      <c r="G37" s="4">
        <f>SUM(G24:G36)</f>
        <v>0</v>
      </c>
    </row>
    <row r="38" spans="2:7" ht="21" customHeight="1" thickBot="1" x14ac:dyDescent="0.25">
      <c r="B38" s="9">
        <v>500</v>
      </c>
      <c r="C38" s="10" t="s">
        <v>81</v>
      </c>
      <c r="D38" s="11"/>
      <c r="E38" s="4"/>
      <c r="F38" s="20"/>
      <c r="G38" s="4"/>
    </row>
    <row r="39" spans="2:7" ht="45" customHeight="1" thickBot="1" x14ac:dyDescent="0.25">
      <c r="B39" s="12">
        <v>501</v>
      </c>
      <c r="C39" s="13" t="s">
        <v>4</v>
      </c>
      <c r="D39" s="6" t="s">
        <v>2</v>
      </c>
      <c r="E39" s="5">
        <v>0</v>
      </c>
      <c r="F39" s="21"/>
      <c r="G39" s="5">
        <f t="shared" ref="G39:G40" si="4">+F39*E39</f>
        <v>0</v>
      </c>
    </row>
    <row r="40" spans="2:7" ht="49.5" customHeight="1" thickBot="1" x14ac:dyDescent="0.25">
      <c r="B40" s="12">
        <v>502</v>
      </c>
      <c r="C40" s="13" t="s">
        <v>3</v>
      </c>
      <c r="D40" s="6" t="s">
        <v>2</v>
      </c>
      <c r="E40" s="5">
        <v>19638.77</v>
      </c>
      <c r="F40" s="21"/>
      <c r="G40" s="5">
        <f t="shared" si="4"/>
        <v>0</v>
      </c>
    </row>
    <row r="41" spans="2:7" ht="21" customHeight="1" thickBot="1" x14ac:dyDescent="0.25">
      <c r="B41" s="9"/>
      <c r="C41" s="10" t="s">
        <v>82</v>
      </c>
      <c r="D41" s="11"/>
      <c r="E41" s="4"/>
      <c r="F41" s="20"/>
      <c r="G41" s="4">
        <f>SUM(G39:G40)</f>
        <v>0</v>
      </c>
    </row>
    <row r="42" spans="2:7" ht="26.25" customHeight="1" thickBot="1" x14ac:dyDescent="0.25">
      <c r="B42" s="9">
        <v>600</v>
      </c>
      <c r="C42" s="10" t="s">
        <v>83</v>
      </c>
      <c r="D42" s="11"/>
      <c r="E42" s="4"/>
      <c r="F42" s="20"/>
      <c r="G42" s="4"/>
    </row>
    <row r="43" spans="2:7" ht="26.25" customHeight="1" thickBot="1" x14ac:dyDescent="0.25">
      <c r="B43" s="12">
        <v>601</v>
      </c>
      <c r="C43" s="13" t="s">
        <v>1</v>
      </c>
      <c r="D43" s="6" t="s">
        <v>5</v>
      </c>
      <c r="E43" s="5">
        <v>2</v>
      </c>
      <c r="F43" s="1"/>
      <c r="G43" s="5">
        <f>+F43*E43</f>
        <v>0</v>
      </c>
    </row>
    <row r="44" spans="2:7" ht="26.25" customHeight="1" thickBot="1" x14ac:dyDescent="0.25">
      <c r="B44" s="9"/>
      <c r="C44" s="10" t="s">
        <v>84</v>
      </c>
      <c r="D44" s="11"/>
      <c r="E44" s="4"/>
      <c r="F44" s="1"/>
      <c r="G44" s="4">
        <f>+G43</f>
        <v>0</v>
      </c>
    </row>
    <row r="45" spans="2:7" ht="31.5" customHeight="1" thickBot="1" x14ac:dyDescent="0.25">
      <c r="B45" s="57" t="s">
        <v>85</v>
      </c>
      <c r="C45" s="58"/>
      <c r="D45" s="11"/>
      <c r="E45" s="4"/>
      <c r="F45" s="20"/>
      <c r="G45" s="4">
        <f>G44+G41+G37+G22+G13+G9</f>
        <v>0</v>
      </c>
    </row>
    <row r="62" ht="15" customHeight="1" x14ac:dyDescent="0.2"/>
  </sheetData>
  <mergeCells count="2">
    <mergeCell ref="B45:C45"/>
    <mergeCell ref="B1:G1"/>
  </mergeCells>
  <pageMargins left="0.7" right="0.7" top="0.75" bottom="0.75" header="0.3" footer="0.3"/>
  <pageSetup paperSize="9" scale="7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5"/>
  <sheetViews>
    <sheetView topLeftCell="A30" zoomScaleNormal="100" zoomScaleSheetLayoutView="90" workbookViewId="0">
      <selection activeCell="C34" sqref="C34"/>
    </sheetView>
  </sheetViews>
  <sheetFormatPr baseColWidth="10" defaultRowHeight="14.25" x14ac:dyDescent="0.2"/>
  <cols>
    <col min="1" max="1" width="4.75" style="14" customWidth="1"/>
    <col min="2" max="2" width="4.625" style="17" customWidth="1"/>
    <col min="3" max="3" width="59.875" style="14" customWidth="1"/>
    <col min="4" max="4" width="8.5" style="14" customWidth="1"/>
    <col min="5" max="5" width="11" style="16"/>
    <col min="6" max="6" width="10.375" style="18" customWidth="1"/>
    <col min="7" max="7" width="14.375" style="15" customWidth="1"/>
    <col min="8" max="16384" width="11" style="14"/>
  </cols>
  <sheetData>
    <row r="1" spans="2:7" ht="42.75" customHeight="1" thickBot="1" x14ac:dyDescent="0.25">
      <c r="B1" s="59" t="s">
        <v>114</v>
      </c>
      <c r="C1" s="60"/>
      <c r="D1" s="60"/>
      <c r="E1" s="60"/>
      <c r="F1" s="60"/>
      <c r="G1" s="61"/>
    </row>
    <row r="2" spans="2:7" ht="15" thickBot="1" x14ac:dyDescent="0.25"/>
    <row r="3" spans="2:7" ht="36" customHeight="1" thickBot="1" x14ac:dyDescent="0.25">
      <c r="B3" s="7" t="s">
        <v>31</v>
      </c>
      <c r="C3" s="43" t="s">
        <v>30</v>
      </c>
      <c r="D3" s="8" t="s">
        <v>5</v>
      </c>
      <c r="E3" s="3" t="s">
        <v>32</v>
      </c>
      <c r="F3" s="8" t="s">
        <v>35</v>
      </c>
      <c r="G3" s="3" t="s">
        <v>36</v>
      </c>
    </row>
    <row r="4" spans="2:7" ht="26.25" customHeight="1" thickBot="1" x14ac:dyDescent="0.25">
      <c r="B4" s="9">
        <v>100</v>
      </c>
      <c r="C4" s="10" t="s">
        <v>73</v>
      </c>
      <c r="D4" s="11"/>
      <c r="E4" s="4"/>
      <c r="F4" s="11"/>
      <c r="G4" s="4"/>
    </row>
    <row r="5" spans="2:7" ht="24.75" customHeight="1" thickBot="1" x14ac:dyDescent="0.25">
      <c r="B5" s="12">
        <v>101</v>
      </c>
      <c r="C5" s="13" t="s">
        <v>63</v>
      </c>
      <c r="D5" s="6" t="s">
        <v>0</v>
      </c>
      <c r="E5" s="5">
        <v>1</v>
      </c>
      <c r="F5" s="34"/>
      <c r="G5" s="5">
        <f>+F5*E5</f>
        <v>0</v>
      </c>
    </row>
    <row r="6" spans="2:7" ht="24.75" customHeight="1" thickBot="1" x14ac:dyDescent="0.25">
      <c r="B6" s="12">
        <v>102</v>
      </c>
      <c r="C6" s="10" t="s">
        <v>38</v>
      </c>
      <c r="D6" s="6"/>
      <c r="E6" s="5"/>
      <c r="F6" s="34"/>
      <c r="G6" s="5"/>
    </row>
    <row r="7" spans="2:7" ht="31.5" customHeight="1" thickBot="1" x14ac:dyDescent="0.25">
      <c r="B7" s="12" t="s">
        <v>39</v>
      </c>
      <c r="C7" s="13" t="s">
        <v>62</v>
      </c>
      <c r="D7" s="6" t="s">
        <v>0</v>
      </c>
      <c r="E7" s="5">
        <v>1</v>
      </c>
      <c r="F7" s="34"/>
      <c r="G7" s="5">
        <f t="shared" ref="G7:G8" si="0">+F7*E7</f>
        <v>0</v>
      </c>
    </row>
    <row r="8" spans="2:7" ht="24.75" customHeight="1" thickBot="1" x14ac:dyDescent="0.25">
      <c r="B8" s="12" t="s">
        <v>40</v>
      </c>
      <c r="C8" s="13" t="s">
        <v>41</v>
      </c>
      <c r="D8" s="6" t="s">
        <v>0</v>
      </c>
      <c r="E8" s="5">
        <v>1</v>
      </c>
      <c r="F8" s="34"/>
      <c r="G8" s="5">
        <f t="shared" si="0"/>
        <v>0</v>
      </c>
    </row>
    <row r="9" spans="2:7" ht="26.25" customHeight="1" thickBot="1" x14ac:dyDescent="0.25">
      <c r="B9" s="9"/>
      <c r="C9" s="10" t="s">
        <v>74</v>
      </c>
      <c r="D9" s="11"/>
      <c r="E9" s="4"/>
      <c r="F9" s="20"/>
      <c r="G9" s="4">
        <f>+SUM(G5:G8)</f>
        <v>0</v>
      </c>
    </row>
    <row r="10" spans="2:7" ht="25.5" customHeight="1" thickBot="1" x14ac:dyDescent="0.25">
      <c r="B10" s="9">
        <v>200</v>
      </c>
      <c r="C10" s="10" t="s">
        <v>75</v>
      </c>
      <c r="D10" s="11"/>
      <c r="E10" s="4"/>
      <c r="F10" s="20"/>
      <c r="G10" s="4"/>
    </row>
    <row r="11" spans="2:7" ht="49.5" customHeight="1" thickBot="1" x14ac:dyDescent="0.25">
      <c r="B11" s="12">
        <v>201</v>
      </c>
      <c r="C11" s="13" t="s">
        <v>29</v>
      </c>
      <c r="D11" s="6" t="s">
        <v>20</v>
      </c>
      <c r="E11" s="5">
        <v>67.64</v>
      </c>
      <c r="F11" s="21"/>
      <c r="G11" s="5">
        <f t="shared" ref="G11:G12" si="1">+F11*E11</f>
        <v>0</v>
      </c>
    </row>
    <row r="12" spans="2:7" ht="36" customHeight="1" thickBot="1" x14ac:dyDescent="0.25">
      <c r="B12" s="12">
        <v>202</v>
      </c>
      <c r="C12" s="13" t="s">
        <v>28</v>
      </c>
      <c r="D12" s="6" t="s">
        <v>20</v>
      </c>
      <c r="E12" s="5">
        <v>67.64</v>
      </c>
      <c r="F12" s="21"/>
      <c r="G12" s="5">
        <f t="shared" si="1"/>
        <v>0</v>
      </c>
    </row>
    <row r="13" spans="2:7" ht="29.25" customHeight="1" thickBot="1" x14ac:dyDescent="0.25">
      <c r="B13" s="9"/>
      <c r="C13" s="10" t="s">
        <v>76</v>
      </c>
      <c r="D13" s="11"/>
      <c r="E13" s="4"/>
      <c r="F13" s="20"/>
      <c r="G13" s="4">
        <f>+SUM(G11:G12)</f>
        <v>0</v>
      </c>
    </row>
    <row r="14" spans="2:7" ht="26.25" customHeight="1" thickBot="1" x14ac:dyDescent="0.25">
      <c r="B14" s="9">
        <v>300</v>
      </c>
      <c r="C14" s="10" t="s">
        <v>77</v>
      </c>
      <c r="D14" s="11"/>
      <c r="E14" s="4"/>
      <c r="F14" s="20"/>
      <c r="G14" s="4"/>
    </row>
    <row r="15" spans="2:7" ht="36" customHeight="1" thickBot="1" x14ac:dyDescent="0.25">
      <c r="B15" s="12">
        <v>301</v>
      </c>
      <c r="C15" s="13" t="s">
        <v>27</v>
      </c>
      <c r="D15" s="6" t="s">
        <v>2</v>
      </c>
      <c r="E15" s="5">
        <v>0</v>
      </c>
      <c r="F15" s="21"/>
      <c r="G15" s="5">
        <f t="shared" ref="G15:G21" si="2">+F15*E15</f>
        <v>0</v>
      </c>
    </row>
    <row r="16" spans="2:7" ht="36" customHeight="1" thickBot="1" x14ac:dyDescent="0.25">
      <c r="B16" s="12">
        <v>302</v>
      </c>
      <c r="C16" s="13" t="s">
        <v>26</v>
      </c>
      <c r="D16" s="6" t="s">
        <v>2</v>
      </c>
      <c r="E16" s="5">
        <v>2242.4899999999998</v>
      </c>
      <c r="F16" s="21"/>
      <c r="G16" s="5">
        <f t="shared" si="2"/>
        <v>0</v>
      </c>
    </row>
    <row r="17" spans="2:10" ht="36" customHeight="1" thickBot="1" x14ac:dyDescent="0.25">
      <c r="B17" s="12">
        <v>303</v>
      </c>
      <c r="C17" s="13" t="s">
        <v>25</v>
      </c>
      <c r="D17" s="6" t="s">
        <v>2</v>
      </c>
      <c r="E17" s="5">
        <v>1738</v>
      </c>
      <c r="F17" s="21"/>
      <c r="G17" s="5">
        <f t="shared" si="2"/>
        <v>0</v>
      </c>
    </row>
    <row r="18" spans="2:10" ht="36" customHeight="1" thickBot="1" x14ac:dyDescent="0.25">
      <c r="B18" s="12">
        <v>304</v>
      </c>
      <c r="C18" s="13" t="s">
        <v>24</v>
      </c>
      <c r="D18" s="6" t="s">
        <v>2</v>
      </c>
      <c r="E18" s="5">
        <v>1452</v>
      </c>
      <c r="F18" s="21"/>
      <c r="G18" s="5">
        <f t="shared" si="2"/>
        <v>0</v>
      </c>
      <c r="J18" s="15"/>
    </row>
    <row r="19" spans="2:10" ht="36" customHeight="1" thickBot="1" x14ac:dyDescent="0.25">
      <c r="B19" s="12">
        <v>305</v>
      </c>
      <c r="C19" s="13" t="s">
        <v>23</v>
      </c>
      <c r="D19" s="6" t="s">
        <v>22</v>
      </c>
      <c r="E19" s="5">
        <v>0</v>
      </c>
      <c r="F19" s="21"/>
      <c r="G19" s="5">
        <f t="shared" si="2"/>
        <v>0</v>
      </c>
    </row>
    <row r="20" spans="2:10" ht="36" customHeight="1" thickBot="1" x14ac:dyDescent="0.25">
      <c r="B20" s="12">
        <v>306</v>
      </c>
      <c r="C20" s="13" t="s">
        <v>34</v>
      </c>
      <c r="D20" s="6" t="s">
        <v>2</v>
      </c>
      <c r="E20" s="5">
        <v>2632.85</v>
      </c>
      <c r="F20" s="21"/>
      <c r="G20" s="5">
        <f t="shared" si="2"/>
        <v>0</v>
      </c>
    </row>
    <row r="21" spans="2:10" ht="36" customHeight="1" thickBot="1" x14ac:dyDescent="0.25">
      <c r="B21" s="12">
        <v>307</v>
      </c>
      <c r="C21" s="13" t="s">
        <v>21</v>
      </c>
      <c r="D21" s="6" t="s">
        <v>2</v>
      </c>
      <c r="E21" s="5">
        <v>2032.47</v>
      </c>
      <c r="F21" s="21"/>
      <c r="G21" s="5">
        <f t="shared" si="2"/>
        <v>0</v>
      </c>
    </row>
    <row r="22" spans="2:10" ht="27.75" customHeight="1" thickBot="1" x14ac:dyDescent="0.25">
      <c r="B22" s="9"/>
      <c r="C22" s="10" t="s">
        <v>78</v>
      </c>
      <c r="D22" s="11"/>
      <c r="E22" s="4"/>
      <c r="F22" s="20"/>
      <c r="G22" s="4">
        <f>+SUM(G15:G21)</f>
        <v>0</v>
      </c>
    </row>
    <row r="23" spans="2:10" ht="27.75" customHeight="1" thickBot="1" x14ac:dyDescent="0.25">
      <c r="B23" s="9">
        <v>400</v>
      </c>
      <c r="C23" s="10" t="s">
        <v>79</v>
      </c>
      <c r="D23" s="11"/>
      <c r="E23" s="4"/>
      <c r="F23" s="20"/>
      <c r="G23" s="4"/>
    </row>
    <row r="24" spans="2:10" ht="36" customHeight="1" thickBot="1" x14ac:dyDescent="0.25">
      <c r="B24" s="12">
        <v>401</v>
      </c>
      <c r="C24" s="13" t="s">
        <v>18</v>
      </c>
      <c r="D24" s="6" t="s">
        <v>5</v>
      </c>
      <c r="E24" s="5">
        <v>1</v>
      </c>
      <c r="F24" s="21"/>
      <c r="G24" s="5">
        <f t="shared" ref="G24:G36" si="3">+F24*E24</f>
        <v>0</v>
      </c>
    </row>
    <row r="25" spans="2:10" ht="36" customHeight="1" thickBot="1" x14ac:dyDescent="0.25">
      <c r="B25" s="12">
        <v>402</v>
      </c>
      <c r="C25" s="13" t="s">
        <v>16</v>
      </c>
      <c r="D25" s="6" t="s">
        <v>5</v>
      </c>
      <c r="E25" s="5">
        <v>6</v>
      </c>
      <c r="F25" s="21"/>
      <c r="G25" s="5">
        <f t="shared" si="3"/>
        <v>0</v>
      </c>
    </row>
    <row r="26" spans="2:10" ht="36" customHeight="1" thickBot="1" x14ac:dyDescent="0.25">
      <c r="B26" s="12">
        <v>403</v>
      </c>
      <c r="C26" s="13" t="s">
        <v>15</v>
      </c>
      <c r="D26" s="6" t="s">
        <v>5</v>
      </c>
      <c r="E26" s="5">
        <v>0</v>
      </c>
      <c r="F26" s="21"/>
      <c r="G26" s="5">
        <f t="shared" si="3"/>
        <v>0</v>
      </c>
    </row>
    <row r="27" spans="2:10" ht="36" customHeight="1" thickBot="1" x14ac:dyDescent="0.25">
      <c r="B27" s="12">
        <v>404</v>
      </c>
      <c r="C27" s="13" t="s">
        <v>14</v>
      </c>
      <c r="D27" s="6" t="s">
        <v>5</v>
      </c>
      <c r="E27" s="5">
        <v>6</v>
      </c>
      <c r="F27" s="21"/>
      <c r="G27" s="5">
        <f t="shared" si="3"/>
        <v>0</v>
      </c>
    </row>
    <row r="28" spans="2:10" ht="36" customHeight="1" thickBot="1" x14ac:dyDescent="0.25">
      <c r="B28" s="12">
        <v>405</v>
      </c>
      <c r="C28" s="13" t="s">
        <v>13</v>
      </c>
      <c r="D28" s="6" t="s">
        <v>5</v>
      </c>
      <c r="E28" s="5">
        <v>6</v>
      </c>
      <c r="F28" s="21"/>
      <c r="G28" s="5">
        <f t="shared" si="3"/>
        <v>0</v>
      </c>
    </row>
    <row r="29" spans="2:10" ht="36" customHeight="1" thickBot="1" x14ac:dyDescent="0.25">
      <c r="B29" s="12">
        <v>406</v>
      </c>
      <c r="C29" s="13" t="s">
        <v>121</v>
      </c>
      <c r="D29" s="6" t="s">
        <v>5</v>
      </c>
      <c r="E29" s="5">
        <v>0</v>
      </c>
      <c r="F29" s="21"/>
      <c r="G29" s="5">
        <f t="shared" si="3"/>
        <v>0</v>
      </c>
    </row>
    <row r="30" spans="2:10" ht="36" customHeight="1" thickBot="1" x14ac:dyDescent="0.25">
      <c r="B30" s="12">
        <v>407</v>
      </c>
      <c r="C30" s="13" t="s">
        <v>122</v>
      </c>
      <c r="D30" s="6" t="s">
        <v>5</v>
      </c>
      <c r="E30" s="5">
        <v>1</v>
      </c>
      <c r="F30" s="21"/>
      <c r="G30" s="5">
        <f t="shared" si="3"/>
        <v>0</v>
      </c>
    </row>
    <row r="31" spans="2:10" ht="36" customHeight="1" thickBot="1" x14ac:dyDescent="0.25">
      <c r="B31" s="12">
        <v>408</v>
      </c>
      <c r="C31" s="13" t="s">
        <v>123</v>
      </c>
      <c r="D31" s="6" t="s">
        <v>5</v>
      </c>
      <c r="E31" s="5">
        <v>0</v>
      </c>
      <c r="F31" s="21"/>
      <c r="G31" s="5">
        <f t="shared" si="3"/>
        <v>0</v>
      </c>
    </row>
    <row r="32" spans="2:10" ht="36" customHeight="1" thickBot="1" x14ac:dyDescent="0.25">
      <c r="B32" s="12">
        <v>409</v>
      </c>
      <c r="C32" s="13" t="s">
        <v>124</v>
      </c>
      <c r="D32" s="6" t="s">
        <v>5</v>
      </c>
      <c r="E32" s="5">
        <v>0</v>
      </c>
      <c r="F32" s="21"/>
      <c r="G32" s="5">
        <f t="shared" si="3"/>
        <v>0</v>
      </c>
    </row>
    <row r="33" spans="2:7" ht="36" customHeight="1" thickBot="1" x14ac:dyDescent="0.25">
      <c r="B33" s="12">
        <v>410</v>
      </c>
      <c r="C33" s="13" t="s">
        <v>125</v>
      </c>
      <c r="D33" s="6" t="s">
        <v>5</v>
      </c>
      <c r="E33" s="5">
        <v>1</v>
      </c>
      <c r="F33" s="21"/>
      <c r="G33" s="5">
        <f t="shared" si="3"/>
        <v>0</v>
      </c>
    </row>
    <row r="34" spans="2:7" ht="36" customHeight="1" thickBot="1" x14ac:dyDescent="0.25">
      <c r="B34" s="12">
        <v>411</v>
      </c>
      <c r="C34" s="13" t="s">
        <v>126</v>
      </c>
      <c r="D34" s="6" t="s">
        <v>5</v>
      </c>
      <c r="E34" s="5">
        <v>6</v>
      </c>
      <c r="F34" s="21"/>
      <c r="G34" s="5">
        <f t="shared" si="3"/>
        <v>0</v>
      </c>
    </row>
    <row r="35" spans="2:7" ht="36" customHeight="1" thickBot="1" x14ac:dyDescent="0.25">
      <c r="B35" s="12">
        <v>412</v>
      </c>
      <c r="C35" s="13" t="s">
        <v>7</v>
      </c>
      <c r="D35" s="6" t="s">
        <v>5</v>
      </c>
      <c r="E35" s="5">
        <v>6</v>
      </c>
      <c r="F35" s="21"/>
      <c r="G35" s="5">
        <f t="shared" si="3"/>
        <v>0</v>
      </c>
    </row>
    <row r="36" spans="2:7" ht="36" customHeight="1" thickBot="1" x14ac:dyDescent="0.25">
      <c r="B36" s="12">
        <v>413</v>
      </c>
      <c r="C36" s="13" t="s">
        <v>6</v>
      </c>
      <c r="D36" s="6" t="s">
        <v>5</v>
      </c>
      <c r="E36" s="5">
        <v>6</v>
      </c>
      <c r="F36" s="21"/>
      <c r="G36" s="5">
        <f t="shared" si="3"/>
        <v>0</v>
      </c>
    </row>
    <row r="37" spans="2:7" ht="21" customHeight="1" thickBot="1" x14ac:dyDescent="0.25">
      <c r="B37" s="9"/>
      <c r="C37" s="10" t="s">
        <v>80</v>
      </c>
      <c r="D37" s="11"/>
      <c r="E37" s="4"/>
      <c r="F37" s="20"/>
      <c r="G37" s="4">
        <f>SUM(G24:G36)</f>
        <v>0</v>
      </c>
    </row>
    <row r="38" spans="2:7" ht="21" customHeight="1" thickBot="1" x14ac:dyDescent="0.25">
      <c r="B38" s="9">
        <v>500</v>
      </c>
      <c r="C38" s="10" t="s">
        <v>81</v>
      </c>
      <c r="D38" s="11"/>
      <c r="E38" s="4"/>
      <c r="F38" s="20"/>
      <c r="G38" s="4"/>
    </row>
    <row r="39" spans="2:7" ht="35.25" customHeight="1" thickBot="1" x14ac:dyDescent="0.25">
      <c r="B39" s="12">
        <v>501</v>
      </c>
      <c r="C39" s="13" t="s">
        <v>4</v>
      </c>
      <c r="D39" s="6" t="s">
        <v>2</v>
      </c>
      <c r="E39" s="5">
        <v>0</v>
      </c>
      <c r="F39" s="21"/>
      <c r="G39" s="5">
        <f t="shared" ref="G39:G40" si="4">+F39*E39</f>
        <v>0</v>
      </c>
    </row>
    <row r="40" spans="2:7" ht="56.25" customHeight="1" thickBot="1" x14ac:dyDescent="0.25">
      <c r="B40" s="12">
        <v>502</v>
      </c>
      <c r="C40" s="13" t="s">
        <v>3</v>
      </c>
      <c r="D40" s="6" t="s">
        <v>2</v>
      </c>
      <c r="E40" s="5">
        <v>4665.32</v>
      </c>
      <c r="F40" s="21"/>
      <c r="G40" s="5">
        <f t="shared" si="4"/>
        <v>0</v>
      </c>
    </row>
    <row r="41" spans="2:7" ht="22.5" customHeight="1" thickBot="1" x14ac:dyDescent="0.25">
      <c r="B41" s="9"/>
      <c r="C41" s="10" t="s">
        <v>82</v>
      </c>
      <c r="D41" s="11"/>
      <c r="E41" s="4"/>
      <c r="F41" s="20"/>
      <c r="G41" s="4">
        <f>SUM(G39:G40)</f>
        <v>0</v>
      </c>
    </row>
    <row r="42" spans="2:7" ht="30" customHeight="1" thickBot="1" x14ac:dyDescent="0.25">
      <c r="B42" s="9">
        <v>600</v>
      </c>
      <c r="C42" s="10" t="s">
        <v>83</v>
      </c>
      <c r="D42" s="11"/>
      <c r="E42" s="4"/>
      <c r="F42" s="20"/>
      <c r="G42" s="4"/>
    </row>
    <row r="43" spans="2:7" ht="30" customHeight="1" thickBot="1" x14ac:dyDescent="0.25">
      <c r="B43" s="12">
        <v>601</v>
      </c>
      <c r="C43" s="13" t="s">
        <v>1</v>
      </c>
      <c r="D43" s="6" t="s">
        <v>5</v>
      </c>
      <c r="E43" s="5">
        <v>1</v>
      </c>
      <c r="F43" s="1"/>
      <c r="G43" s="5">
        <f>+F43*E43</f>
        <v>0</v>
      </c>
    </row>
    <row r="44" spans="2:7" ht="30" customHeight="1" thickBot="1" x14ac:dyDescent="0.25">
      <c r="B44" s="9"/>
      <c r="C44" s="10" t="s">
        <v>84</v>
      </c>
      <c r="D44" s="11"/>
      <c r="E44" s="4"/>
      <c r="F44" s="1"/>
      <c r="G44" s="4">
        <f>+G43</f>
        <v>0</v>
      </c>
    </row>
    <row r="45" spans="2:7" ht="36" customHeight="1" thickBot="1" x14ac:dyDescent="0.25">
      <c r="B45" s="57" t="s">
        <v>85</v>
      </c>
      <c r="C45" s="58"/>
      <c r="D45" s="11"/>
      <c r="E45" s="4"/>
      <c r="F45" s="20"/>
      <c r="G45" s="4">
        <f>+G44+G41+G37+G22+G13+G9</f>
        <v>0</v>
      </c>
    </row>
  </sheetData>
  <mergeCells count="2">
    <mergeCell ref="B45:C45"/>
    <mergeCell ref="B1:G1"/>
  </mergeCells>
  <pageMargins left="0.7" right="0.7" top="0.75" bottom="0.75" header="0.3" footer="0.3"/>
  <pageSetup paperSize="9" scale="8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45"/>
  <sheetViews>
    <sheetView topLeftCell="A28" zoomScaleNormal="100" zoomScaleSheetLayoutView="90" workbookViewId="0">
      <selection activeCell="B15" sqref="B15:G15"/>
    </sheetView>
  </sheetViews>
  <sheetFormatPr baseColWidth="10" defaultRowHeight="14.25" x14ac:dyDescent="0.2"/>
  <cols>
    <col min="1" max="1" width="2.5" style="14" customWidth="1"/>
    <col min="2" max="2" width="4.625" style="17" customWidth="1"/>
    <col min="3" max="3" width="59.875" style="14" customWidth="1"/>
    <col min="4" max="4" width="8.5" style="14" customWidth="1"/>
    <col min="5" max="5" width="11" style="15"/>
    <col min="6" max="6" width="10.375" style="14" customWidth="1"/>
    <col min="7" max="21" width="14.375" style="15" customWidth="1"/>
    <col min="22" max="22" width="7.125" style="15" hidden="1" customWidth="1"/>
    <col min="23" max="23" width="7.125" style="2" hidden="1" customWidth="1"/>
    <col min="24" max="16384" width="11" style="14"/>
  </cols>
  <sheetData>
    <row r="1" spans="2:23" ht="38.25" customHeight="1" thickBot="1" x14ac:dyDescent="0.25">
      <c r="B1" s="59" t="s">
        <v>115</v>
      </c>
      <c r="C1" s="60"/>
      <c r="D1" s="60"/>
      <c r="E1" s="60"/>
      <c r="F1" s="60"/>
      <c r="G1" s="61"/>
    </row>
    <row r="2" spans="2:23" ht="15" thickBot="1" x14ac:dyDescent="0.25"/>
    <row r="3" spans="2:23" ht="24" customHeight="1" thickBot="1" x14ac:dyDescent="0.25">
      <c r="B3" s="7" t="s">
        <v>31</v>
      </c>
      <c r="C3" s="43" t="s">
        <v>30</v>
      </c>
      <c r="D3" s="8" t="s">
        <v>5</v>
      </c>
      <c r="E3" s="3" t="s">
        <v>32</v>
      </c>
      <c r="F3" s="8" t="s">
        <v>35</v>
      </c>
      <c r="G3" s="3" t="s">
        <v>36</v>
      </c>
      <c r="H3" s="22"/>
      <c r="I3" s="22"/>
      <c r="J3" s="22"/>
      <c r="K3" s="22"/>
      <c r="L3" s="22"/>
      <c r="M3" s="22"/>
      <c r="N3" s="22"/>
      <c r="O3" s="22"/>
      <c r="P3" s="22"/>
      <c r="Q3" s="22"/>
      <c r="R3" s="22"/>
      <c r="S3" s="22"/>
      <c r="T3" s="22"/>
      <c r="U3" s="22"/>
      <c r="V3" s="3" t="s">
        <v>32</v>
      </c>
      <c r="W3" s="3" t="s">
        <v>32</v>
      </c>
    </row>
    <row r="4" spans="2:23" ht="21.75" customHeight="1" thickBot="1" x14ac:dyDescent="0.25">
      <c r="B4" s="9">
        <v>100</v>
      </c>
      <c r="C4" s="10" t="s">
        <v>73</v>
      </c>
      <c r="D4" s="11"/>
      <c r="E4" s="4"/>
      <c r="F4" s="11"/>
      <c r="G4" s="4"/>
      <c r="H4" s="22"/>
      <c r="I4" s="22"/>
      <c r="J4" s="22"/>
      <c r="K4" s="22"/>
      <c r="L4" s="22"/>
      <c r="M4" s="22"/>
      <c r="N4" s="22"/>
      <c r="O4" s="22"/>
      <c r="P4" s="22"/>
      <c r="Q4" s="22"/>
      <c r="R4" s="22"/>
      <c r="S4" s="22"/>
      <c r="T4" s="22"/>
      <c r="U4" s="22"/>
      <c r="V4" s="4"/>
      <c r="W4" s="4"/>
    </row>
    <row r="5" spans="2:23" ht="20.25" customHeight="1" thickBot="1" x14ac:dyDescent="0.25">
      <c r="B5" s="12">
        <v>101</v>
      </c>
      <c r="C5" s="13" t="s">
        <v>63</v>
      </c>
      <c r="D5" s="6" t="s">
        <v>0</v>
      </c>
      <c r="E5" s="5">
        <v>1</v>
      </c>
      <c r="F5" s="34"/>
      <c r="G5" s="5">
        <f>+F5*E5</f>
        <v>0</v>
      </c>
      <c r="H5" s="14"/>
      <c r="I5" s="14"/>
      <c r="J5" s="14"/>
      <c r="K5" s="14"/>
      <c r="L5" s="14"/>
      <c r="M5" s="14"/>
      <c r="N5" s="14"/>
      <c r="O5" s="14"/>
      <c r="P5" s="14"/>
      <c r="Q5" s="14"/>
      <c r="R5" s="14"/>
      <c r="S5" s="14"/>
      <c r="T5" s="14"/>
      <c r="U5" s="14"/>
      <c r="V5" s="14"/>
      <c r="W5" s="14"/>
    </row>
    <row r="6" spans="2:23" ht="20.25" customHeight="1" thickBot="1" x14ac:dyDescent="0.25">
      <c r="B6" s="12">
        <v>102</v>
      </c>
      <c r="C6" s="10" t="s">
        <v>38</v>
      </c>
      <c r="D6" s="6"/>
      <c r="E6" s="5"/>
      <c r="F6" s="34"/>
      <c r="G6" s="5"/>
      <c r="H6" s="14"/>
      <c r="I6" s="14"/>
      <c r="J6" s="14"/>
      <c r="K6" s="14"/>
      <c r="L6" s="14"/>
      <c r="M6" s="14"/>
      <c r="N6" s="14"/>
      <c r="O6" s="14"/>
      <c r="P6" s="14"/>
      <c r="Q6" s="14"/>
      <c r="R6" s="14"/>
      <c r="S6" s="14"/>
      <c r="T6" s="14"/>
      <c r="U6" s="14"/>
      <c r="V6" s="14"/>
      <c r="W6" s="14"/>
    </row>
    <row r="7" spans="2:23" ht="38.25" customHeight="1" thickBot="1" x14ac:dyDescent="0.25">
      <c r="B7" s="12" t="s">
        <v>39</v>
      </c>
      <c r="C7" s="13" t="s">
        <v>62</v>
      </c>
      <c r="D7" s="6" t="s">
        <v>0</v>
      </c>
      <c r="E7" s="5">
        <v>1</v>
      </c>
      <c r="F7" s="34"/>
      <c r="G7" s="5">
        <f t="shared" ref="G7:G8" si="0">+F7*E7</f>
        <v>0</v>
      </c>
      <c r="H7" s="14"/>
      <c r="I7" s="14"/>
      <c r="J7" s="14"/>
      <c r="K7" s="14"/>
      <c r="L7" s="14"/>
      <c r="M7" s="14"/>
      <c r="N7" s="14"/>
      <c r="O7" s="14"/>
      <c r="P7" s="14"/>
      <c r="Q7" s="14"/>
      <c r="R7" s="14"/>
      <c r="S7" s="14"/>
      <c r="T7" s="14"/>
      <c r="U7" s="14"/>
      <c r="V7" s="14"/>
      <c r="W7" s="14"/>
    </row>
    <row r="8" spans="2:23" ht="16.5" customHeight="1" thickBot="1" x14ac:dyDescent="0.25">
      <c r="B8" s="12" t="s">
        <v>40</v>
      </c>
      <c r="C8" s="13" t="s">
        <v>41</v>
      </c>
      <c r="D8" s="6" t="s">
        <v>0</v>
      </c>
      <c r="E8" s="5">
        <v>1</v>
      </c>
      <c r="F8" s="34"/>
      <c r="G8" s="5">
        <f t="shared" si="0"/>
        <v>0</v>
      </c>
      <c r="H8" s="14"/>
      <c r="I8" s="14"/>
      <c r="J8" s="14"/>
      <c r="K8" s="14"/>
      <c r="L8" s="14"/>
      <c r="M8" s="14"/>
      <c r="N8" s="14"/>
      <c r="O8" s="14"/>
      <c r="P8" s="14"/>
      <c r="Q8" s="14"/>
      <c r="R8" s="14"/>
      <c r="S8" s="14"/>
      <c r="T8" s="14"/>
      <c r="U8" s="14"/>
      <c r="V8" s="14"/>
      <c r="W8" s="14"/>
    </row>
    <row r="9" spans="2:23" ht="20.25" customHeight="1" thickBot="1" x14ac:dyDescent="0.25">
      <c r="B9" s="9"/>
      <c r="C9" s="10" t="s">
        <v>74</v>
      </c>
      <c r="D9" s="11"/>
      <c r="E9" s="4"/>
      <c r="F9" s="20"/>
      <c r="G9" s="4">
        <f>+SUM(G5:G8)</f>
        <v>0</v>
      </c>
      <c r="H9" s="22"/>
      <c r="I9" s="22"/>
      <c r="J9" s="22"/>
      <c r="K9" s="22"/>
      <c r="L9" s="22"/>
      <c r="M9" s="22"/>
      <c r="N9" s="22"/>
      <c r="O9" s="22"/>
      <c r="P9" s="22"/>
      <c r="Q9" s="22"/>
      <c r="R9" s="22"/>
      <c r="S9" s="22"/>
      <c r="T9" s="22"/>
      <c r="U9" s="22"/>
      <c r="V9" s="4"/>
      <c r="W9" s="4"/>
    </row>
    <row r="10" spans="2:23" ht="20.25" customHeight="1" thickBot="1" x14ac:dyDescent="0.25">
      <c r="B10" s="9">
        <v>200</v>
      </c>
      <c r="C10" s="10" t="s">
        <v>75</v>
      </c>
      <c r="D10" s="11"/>
      <c r="E10" s="4"/>
      <c r="F10" s="20"/>
      <c r="G10" s="4"/>
      <c r="H10" s="22"/>
      <c r="I10" s="22"/>
      <c r="J10" s="22"/>
      <c r="K10" s="22"/>
      <c r="L10" s="22"/>
      <c r="M10" s="22"/>
      <c r="N10" s="22"/>
      <c r="O10" s="22"/>
      <c r="P10" s="22"/>
      <c r="Q10" s="22"/>
      <c r="R10" s="22"/>
      <c r="S10" s="22"/>
      <c r="T10" s="22"/>
      <c r="U10" s="22"/>
      <c r="V10" s="4"/>
      <c r="W10" s="4"/>
    </row>
    <row r="11" spans="2:23" ht="49.5" customHeight="1" thickBot="1" x14ac:dyDescent="0.25">
      <c r="B11" s="12">
        <v>201</v>
      </c>
      <c r="C11" s="13" t="s">
        <v>29</v>
      </c>
      <c r="D11" s="6" t="s">
        <v>20</v>
      </c>
      <c r="E11" s="5">
        <v>14.72</v>
      </c>
      <c r="F11" s="21"/>
      <c r="G11" s="5">
        <f>+F11*E11</f>
        <v>0</v>
      </c>
      <c r="H11" s="23"/>
      <c r="I11" s="23"/>
      <c r="J11" s="23"/>
      <c r="K11" s="23"/>
      <c r="L11" s="23"/>
      <c r="M11" s="23"/>
      <c r="N11" s="23"/>
      <c r="O11" s="23"/>
      <c r="P11" s="23"/>
      <c r="Q11" s="23"/>
      <c r="R11" s="23"/>
      <c r="S11" s="23"/>
      <c r="T11" s="23"/>
      <c r="U11" s="23"/>
      <c r="V11" s="5">
        <v>3.23</v>
      </c>
      <c r="W11" s="5">
        <v>11.49</v>
      </c>
    </row>
    <row r="12" spans="2:23" ht="32.25" customHeight="1" thickBot="1" x14ac:dyDescent="0.25">
      <c r="B12" s="12">
        <v>202</v>
      </c>
      <c r="C12" s="13" t="s">
        <v>28</v>
      </c>
      <c r="D12" s="6" t="s">
        <v>20</v>
      </c>
      <c r="E12" s="5">
        <v>14.72</v>
      </c>
      <c r="F12" s="21"/>
      <c r="G12" s="5">
        <f>+F12*E12</f>
        <v>0</v>
      </c>
      <c r="H12" s="23"/>
      <c r="I12" s="23"/>
      <c r="J12" s="23"/>
      <c r="K12" s="23"/>
      <c r="L12" s="23"/>
      <c r="M12" s="23"/>
      <c r="N12" s="23"/>
      <c r="O12" s="23"/>
      <c r="P12" s="23"/>
      <c r="Q12" s="23"/>
      <c r="R12" s="23"/>
      <c r="S12" s="23"/>
      <c r="T12" s="23"/>
      <c r="U12" s="23"/>
      <c r="V12" s="5">
        <v>3.23</v>
      </c>
      <c r="W12" s="5">
        <v>11.49</v>
      </c>
    </row>
    <row r="13" spans="2:23" ht="23.25" customHeight="1" thickBot="1" x14ac:dyDescent="0.25">
      <c r="B13" s="9"/>
      <c r="C13" s="10" t="s">
        <v>76</v>
      </c>
      <c r="D13" s="11"/>
      <c r="E13" s="5"/>
      <c r="F13" s="20"/>
      <c r="G13" s="4">
        <f>+SUM(G11:G12)</f>
        <v>0</v>
      </c>
      <c r="H13" s="22"/>
      <c r="I13" s="22"/>
      <c r="J13" s="22"/>
      <c r="K13" s="22"/>
      <c r="L13" s="22"/>
      <c r="M13" s="22"/>
      <c r="N13" s="22"/>
      <c r="O13" s="22"/>
      <c r="P13" s="22"/>
      <c r="Q13" s="22"/>
      <c r="R13" s="22"/>
      <c r="S13" s="22"/>
      <c r="T13" s="22"/>
      <c r="U13" s="22"/>
      <c r="V13" s="4"/>
      <c r="W13" s="4"/>
    </row>
    <row r="14" spans="2:23" ht="27" customHeight="1" thickBot="1" x14ac:dyDescent="0.25">
      <c r="B14" s="9">
        <v>300</v>
      </c>
      <c r="C14" s="10" t="s">
        <v>77</v>
      </c>
      <c r="D14" s="11"/>
      <c r="E14" s="5"/>
      <c r="F14" s="20"/>
      <c r="G14" s="4"/>
      <c r="H14" s="22"/>
      <c r="I14" s="22"/>
      <c r="J14" s="22"/>
      <c r="K14" s="22"/>
      <c r="L14" s="22"/>
      <c r="M14" s="22"/>
      <c r="N14" s="22"/>
      <c r="O14" s="22"/>
      <c r="P14" s="22"/>
      <c r="Q14" s="22"/>
      <c r="R14" s="22"/>
      <c r="S14" s="22"/>
      <c r="T14" s="22"/>
      <c r="U14" s="22"/>
      <c r="V14" s="4"/>
      <c r="W14" s="4"/>
    </row>
    <row r="15" spans="2:23" ht="30" customHeight="1" thickBot="1" x14ac:dyDescent="0.25">
      <c r="B15" s="52">
        <v>301</v>
      </c>
      <c r="C15" s="53" t="s">
        <v>27</v>
      </c>
      <c r="D15" s="54" t="s">
        <v>2</v>
      </c>
      <c r="E15" s="55">
        <v>2800</v>
      </c>
      <c r="F15" s="56"/>
      <c r="G15" s="55">
        <f t="shared" ref="G15:G21" si="1">+F15*E15</f>
        <v>0</v>
      </c>
      <c r="H15" s="23"/>
      <c r="I15" s="23"/>
      <c r="J15" s="23"/>
      <c r="K15" s="23"/>
      <c r="L15" s="23"/>
      <c r="M15" s="23"/>
      <c r="N15" s="23"/>
      <c r="O15" s="23"/>
      <c r="P15" s="23"/>
      <c r="Q15" s="23"/>
      <c r="R15" s="23"/>
      <c r="S15" s="23"/>
      <c r="T15" s="23"/>
      <c r="U15" s="23"/>
      <c r="V15" s="5">
        <v>1500</v>
      </c>
      <c r="W15" s="5">
        <v>1300</v>
      </c>
    </row>
    <row r="16" spans="2:23" ht="30" customHeight="1" thickBot="1" x14ac:dyDescent="0.25">
      <c r="B16" s="12">
        <v>302</v>
      </c>
      <c r="C16" s="13" t="s">
        <v>26</v>
      </c>
      <c r="D16" s="6" t="s">
        <v>2</v>
      </c>
      <c r="E16" s="5">
        <v>878.6</v>
      </c>
      <c r="F16" s="21"/>
      <c r="G16" s="5">
        <f t="shared" si="1"/>
        <v>0</v>
      </c>
      <c r="H16" s="23"/>
      <c r="I16" s="23"/>
      <c r="J16" s="23"/>
      <c r="K16" s="23"/>
      <c r="L16" s="23"/>
      <c r="M16" s="23"/>
      <c r="N16" s="23"/>
      <c r="O16" s="23"/>
      <c r="P16" s="23"/>
      <c r="Q16" s="23"/>
      <c r="R16" s="23"/>
      <c r="S16" s="23"/>
      <c r="T16" s="23"/>
      <c r="U16" s="23"/>
      <c r="V16" s="5">
        <v>479.2</v>
      </c>
      <c r="W16" s="5">
        <v>399.4</v>
      </c>
    </row>
    <row r="17" spans="2:23" ht="30" customHeight="1" thickBot="1" x14ac:dyDescent="0.25">
      <c r="B17" s="12">
        <v>303</v>
      </c>
      <c r="C17" s="13" t="s">
        <v>25</v>
      </c>
      <c r="D17" s="6" t="s">
        <v>2</v>
      </c>
      <c r="E17" s="5">
        <v>6318</v>
      </c>
      <c r="F17" s="21"/>
      <c r="G17" s="5">
        <f t="shared" si="1"/>
        <v>0</v>
      </c>
      <c r="H17" s="23"/>
      <c r="I17" s="23"/>
      <c r="J17" s="23"/>
      <c r="K17" s="23"/>
      <c r="L17" s="23"/>
      <c r="M17" s="23"/>
      <c r="N17" s="23"/>
      <c r="O17" s="23"/>
      <c r="P17" s="23"/>
      <c r="Q17" s="23"/>
      <c r="R17" s="23"/>
      <c r="S17" s="23"/>
      <c r="T17" s="23"/>
      <c r="U17" s="23"/>
      <c r="V17" s="5">
        <v>1811</v>
      </c>
      <c r="W17" s="5">
        <f>1463+3044</f>
        <v>4507</v>
      </c>
    </row>
    <row r="18" spans="2:23" ht="30" customHeight="1" thickBot="1" x14ac:dyDescent="0.25">
      <c r="B18" s="12">
        <v>304</v>
      </c>
      <c r="C18" s="13" t="s">
        <v>24</v>
      </c>
      <c r="D18" s="6" t="s">
        <v>2</v>
      </c>
      <c r="E18" s="5">
        <v>0</v>
      </c>
      <c r="F18" s="21"/>
      <c r="G18" s="5">
        <f t="shared" si="1"/>
        <v>0</v>
      </c>
      <c r="H18" s="23"/>
      <c r="I18" s="23"/>
      <c r="J18" s="23"/>
      <c r="K18" s="23"/>
      <c r="L18" s="23"/>
      <c r="M18" s="23"/>
      <c r="N18" s="23"/>
      <c r="O18" s="23"/>
      <c r="P18" s="23"/>
      <c r="Q18" s="23"/>
      <c r="R18" s="23"/>
      <c r="S18" s="23"/>
      <c r="T18" s="23"/>
      <c r="U18" s="23"/>
      <c r="V18" s="5">
        <v>0</v>
      </c>
      <c r="W18" s="5">
        <v>0</v>
      </c>
    </row>
    <row r="19" spans="2:23" ht="30" customHeight="1" thickBot="1" x14ac:dyDescent="0.25">
      <c r="B19" s="12">
        <v>305</v>
      </c>
      <c r="C19" s="13" t="s">
        <v>23</v>
      </c>
      <c r="D19" s="6" t="s">
        <v>22</v>
      </c>
      <c r="E19" s="5">
        <v>0</v>
      </c>
      <c r="F19" s="21"/>
      <c r="G19" s="5">
        <f t="shared" si="1"/>
        <v>0</v>
      </c>
      <c r="H19" s="23"/>
      <c r="I19" s="23"/>
      <c r="J19" s="23"/>
      <c r="K19" s="23"/>
      <c r="L19" s="23"/>
      <c r="M19" s="23"/>
      <c r="N19" s="23"/>
      <c r="O19" s="23"/>
      <c r="P19" s="23"/>
      <c r="Q19" s="23"/>
      <c r="R19" s="23"/>
      <c r="S19" s="23"/>
      <c r="T19" s="23"/>
      <c r="U19" s="23"/>
      <c r="V19" s="5">
        <v>0</v>
      </c>
      <c r="W19" s="5">
        <v>0</v>
      </c>
    </row>
    <row r="20" spans="2:23" ht="30" customHeight="1" thickBot="1" x14ac:dyDescent="0.25">
      <c r="B20" s="12">
        <v>306</v>
      </c>
      <c r="C20" s="13" t="s">
        <v>91</v>
      </c>
      <c r="D20" s="6" t="s">
        <v>2</v>
      </c>
      <c r="E20" s="5">
        <v>2694.47</v>
      </c>
      <c r="F20" s="21"/>
      <c r="G20" s="5">
        <f t="shared" si="1"/>
        <v>0</v>
      </c>
      <c r="H20" s="23"/>
      <c r="I20" s="23"/>
      <c r="J20" s="23"/>
      <c r="K20" s="23"/>
      <c r="L20" s="23"/>
      <c r="M20" s="23"/>
      <c r="N20" s="23"/>
      <c r="O20" s="23"/>
      <c r="P20" s="23"/>
      <c r="Q20" s="23"/>
      <c r="R20" s="23"/>
      <c r="S20" s="23"/>
      <c r="T20" s="23"/>
      <c r="U20" s="23"/>
      <c r="V20" s="5">
        <v>1236.47</v>
      </c>
      <c r="W20" s="5">
        <v>1458</v>
      </c>
    </row>
    <row r="21" spans="2:23" ht="30" customHeight="1" thickBot="1" x14ac:dyDescent="0.25">
      <c r="B21" s="12">
        <v>307</v>
      </c>
      <c r="C21" s="13" t="s">
        <v>21</v>
      </c>
      <c r="D21" s="6" t="s">
        <v>2</v>
      </c>
      <c r="E21" s="5">
        <v>423.43</v>
      </c>
      <c r="F21" s="21"/>
      <c r="G21" s="5">
        <f t="shared" si="1"/>
        <v>0</v>
      </c>
      <c r="H21" s="23"/>
      <c r="I21" s="23"/>
      <c r="J21" s="23"/>
      <c r="K21" s="23"/>
      <c r="L21" s="23"/>
      <c r="M21" s="23"/>
      <c r="N21" s="23"/>
      <c r="O21" s="23"/>
      <c r="P21" s="23"/>
      <c r="Q21" s="23"/>
      <c r="R21" s="23"/>
      <c r="S21" s="23"/>
      <c r="T21" s="23"/>
      <c r="U21" s="23"/>
      <c r="V21" s="5">
        <v>105.1</v>
      </c>
      <c r="W21" s="5">
        <v>318.33</v>
      </c>
    </row>
    <row r="22" spans="2:23" ht="22.5" customHeight="1" thickBot="1" x14ac:dyDescent="0.25">
      <c r="B22" s="9"/>
      <c r="C22" s="10" t="s">
        <v>78</v>
      </c>
      <c r="D22" s="11"/>
      <c r="E22" s="5"/>
      <c r="F22" s="20"/>
      <c r="G22" s="4">
        <f>+SUM(G15:G21)</f>
        <v>0</v>
      </c>
      <c r="H22" s="22"/>
      <c r="I22" s="22"/>
      <c r="J22" s="22"/>
      <c r="K22" s="22"/>
      <c r="L22" s="22"/>
      <c r="M22" s="22"/>
      <c r="N22" s="22"/>
      <c r="O22" s="22"/>
      <c r="P22" s="22"/>
      <c r="Q22" s="22"/>
      <c r="R22" s="22"/>
      <c r="S22" s="22"/>
      <c r="T22" s="22"/>
      <c r="U22" s="22"/>
      <c r="V22" s="4"/>
      <c r="W22" s="4"/>
    </row>
    <row r="23" spans="2:23" ht="21.75" customHeight="1" thickBot="1" x14ac:dyDescent="0.25">
      <c r="B23" s="9">
        <v>400</v>
      </c>
      <c r="C23" s="10" t="s">
        <v>79</v>
      </c>
      <c r="D23" s="11"/>
      <c r="E23" s="5"/>
      <c r="F23" s="20"/>
      <c r="G23" s="4"/>
      <c r="H23" s="22"/>
      <c r="I23" s="22"/>
      <c r="J23" s="22"/>
      <c r="K23" s="22"/>
      <c r="L23" s="22"/>
      <c r="M23" s="22"/>
      <c r="N23" s="22"/>
      <c r="O23" s="22"/>
      <c r="P23" s="22"/>
      <c r="Q23" s="22"/>
      <c r="R23" s="22"/>
      <c r="S23" s="22"/>
      <c r="T23" s="22"/>
      <c r="U23" s="22"/>
      <c r="V23" s="4"/>
      <c r="W23" s="4"/>
    </row>
    <row r="24" spans="2:23" ht="31.5" customHeight="1" thickBot="1" x14ac:dyDescent="0.25">
      <c r="B24" s="12">
        <v>401</v>
      </c>
      <c r="C24" s="13" t="s">
        <v>17</v>
      </c>
      <c r="D24" s="6" t="s">
        <v>5</v>
      </c>
      <c r="E24" s="5">
        <v>2</v>
      </c>
      <c r="F24" s="21"/>
      <c r="G24" s="5">
        <f t="shared" ref="G24:G36" si="2">+F24*E24</f>
        <v>0</v>
      </c>
      <c r="H24" s="23"/>
      <c r="I24" s="23"/>
      <c r="J24" s="23"/>
      <c r="K24" s="23"/>
      <c r="L24" s="23"/>
      <c r="M24" s="23"/>
      <c r="N24" s="23"/>
      <c r="O24" s="23"/>
      <c r="P24" s="23"/>
      <c r="Q24" s="23"/>
      <c r="R24" s="23"/>
      <c r="S24" s="23"/>
      <c r="T24" s="23"/>
      <c r="U24" s="23"/>
      <c r="V24" s="6">
        <v>1</v>
      </c>
      <c r="W24" s="6">
        <v>1</v>
      </c>
    </row>
    <row r="25" spans="2:23" ht="31.5" customHeight="1" thickBot="1" x14ac:dyDescent="0.25">
      <c r="B25" s="12">
        <v>402</v>
      </c>
      <c r="C25" s="13" t="s">
        <v>16</v>
      </c>
      <c r="D25" s="6" t="s">
        <v>5</v>
      </c>
      <c r="E25" s="5">
        <v>2</v>
      </c>
      <c r="F25" s="21"/>
      <c r="G25" s="5">
        <f t="shared" si="2"/>
        <v>0</v>
      </c>
      <c r="H25" s="23"/>
      <c r="I25" s="23"/>
      <c r="J25" s="23"/>
      <c r="K25" s="23"/>
      <c r="L25" s="23"/>
      <c r="M25" s="23"/>
      <c r="N25" s="23"/>
      <c r="O25" s="23"/>
      <c r="P25" s="23"/>
      <c r="Q25" s="23"/>
      <c r="R25" s="23"/>
      <c r="S25" s="23"/>
      <c r="T25" s="23"/>
      <c r="U25" s="23"/>
      <c r="V25" s="6">
        <v>1</v>
      </c>
      <c r="W25" s="6">
        <v>1</v>
      </c>
    </row>
    <row r="26" spans="2:23" ht="31.5" customHeight="1" thickBot="1" x14ac:dyDescent="0.25">
      <c r="B26" s="52">
        <v>403</v>
      </c>
      <c r="C26" s="53" t="s">
        <v>15</v>
      </c>
      <c r="D26" s="54" t="s">
        <v>5</v>
      </c>
      <c r="E26" s="55">
        <v>13</v>
      </c>
      <c r="F26" s="56"/>
      <c r="G26" s="55">
        <f t="shared" si="2"/>
        <v>0</v>
      </c>
      <c r="H26" s="23"/>
      <c r="I26" s="23"/>
      <c r="J26" s="23"/>
      <c r="K26" s="23"/>
      <c r="L26" s="23"/>
      <c r="M26" s="23"/>
      <c r="N26" s="23"/>
      <c r="O26" s="23"/>
      <c r="P26" s="23"/>
      <c r="Q26" s="23"/>
      <c r="R26" s="23"/>
      <c r="S26" s="23"/>
      <c r="T26" s="23"/>
      <c r="U26" s="23"/>
      <c r="V26" s="6">
        <v>3.23</v>
      </c>
      <c r="W26" s="6">
        <v>10.82</v>
      </c>
    </row>
    <row r="27" spans="2:23" ht="31.5" customHeight="1" thickBot="1" x14ac:dyDescent="0.25">
      <c r="B27" s="12">
        <v>404</v>
      </c>
      <c r="C27" s="13" t="s">
        <v>14</v>
      </c>
      <c r="D27" s="6" t="s">
        <v>5</v>
      </c>
      <c r="E27" s="5">
        <v>2</v>
      </c>
      <c r="F27" s="21"/>
      <c r="G27" s="5">
        <f t="shared" si="2"/>
        <v>0</v>
      </c>
      <c r="H27" s="23"/>
      <c r="I27" s="23"/>
      <c r="J27" s="23"/>
      <c r="K27" s="23"/>
      <c r="L27" s="23"/>
      <c r="M27" s="23"/>
      <c r="N27" s="23"/>
      <c r="O27" s="23"/>
      <c r="P27" s="23"/>
      <c r="Q27" s="23"/>
      <c r="R27" s="23"/>
      <c r="S27" s="23"/>
      <c r="T27" s="23"/>
      <c r="U27" s="23"/>
      <c r="V27" s="6">
        <v>1</v>
      </c>
      <c r="W27" s="6">
        <v>1</v>
      </c>
    </row>
    <row r="28" spans="2:23" ht="31.5" customHeight="1" thickBot="1" x14ac:dyDescent="0.25">
      <c r="B28" s="12">
        <v>405</v>
      </c>
      <c r="C28" s="13" t="s">
        <v>13</v>
      </c>
      <c r="D28" s="6" t="s">
        <v>5</v>
      </c>
      <c r="E28" s="5">
        <v>2</v>
      </c>
      <c r="F28" s="21"/>
      <c r="G28" s="5">
        <f t="shared" si="2"/>
        <v>0</v>
      </c>
      <c r="H28" s="23"/>
      <c r="I28" s="23"/>
      <c r="J28" s="23"/>
      <c r="K28" s="23"/>
      <c r="L28" s="23"/>
      <c r="M28" s="23"/>
      <c r="N28" s="23"/>
      <c r="O28" s="23"/>
      <c r="P28" s="23"/>
      <c r="Q28" s="23"/>
      <c r="R28" s="23"/>
      <c r="S28" s="23"/>
      <c r="T28" s="23"/>
      <c r="U28" s="23"/>
      <c r="V28" s="6">
        <v>1</v>
      </c>
      <c r="W28" s="6">
        <v>1</v>
      </c>
    </row>
    <row r="29" spans="2:23" ht="31.5" customHeight="1" thickBot="1" x14ac:dyDescent="0.25">
      <c r="B29" s="12">
        <v>406</v>
      </c>
      <c r="C29" s="13" t="s">
        <v>12</v>
      </c>
      <c r="D29" s="6" t="s">
        <v>5</v>
      </c>
      <c r="E29" s="5">
        <v>0</v>
      </c>
      <c r="F29" s="21"/>
      <c r="G29" s="5">
        <f t="shared" si="2"/>
        <v>0</v>
      </c>
      <c r="H29" s="23"/>
      <c r="I29" s="23"/>
      <c r="J29" s="23"/>
      <c r="K29" s="23"/>
      <c r="L29" s="23"/>
      <c r="M29" s="23"/>
      <c r="N29" s="23"/>
      <c r="O29" s="23"/>
      <c r="P29" s="23"/>
      <c r="Q29" s="23"/>
      <c r="R29" s="23"/>
      <c r="S29" s="23"/>
      <c r="T29" s="23"/>
      <c r="U29" s="23"/>
      <c r="V29" s="6">
        <v>0</v>
      </c>
      <c r="W29" s="6">
        <v>0</v>
      </c>
    </row>
    <row r="30" spans="2:23" ht="31.5" customHeight="1" thickBot="1" x14ac:dyDescent="0.25">
      <c r="B30" s="12">
        <v>407</v>
      </c>
      <c r="C30" s="13" t="s">
        <v>11</v>
      </c>
      <c r="D30" s="6" t="s">
        <v>5</v>
      </c>
      <c r="E30" s="5">
        <v>0</v>
      </c>
      <c r="F30" s="21"/>
      <c r="G30" s="5">
        <f t="shared" si="2"/>
        <v>0</v>
      </c>
      <c r="H30" s="23"/>
      <c r="I30" s="23"/>
      <c r="J30" s="23"/>
      <c r="K30" s="23"/>
      <c r="L30" s="23"/>
      <c r="M30" s="23"/>
      <c r="N30" s="23"/>
      <c r="O30" s="23"/>
      <c r="P30" s="23"/>
      <c r="Q30" s="23"/>
      <c r="R30" s="23"/>
      <c r="S30" s="23"/>
      <c r="T30" s="23"/>
      <c r="U30" s="23"/>
      <c r="V30" s="6">
        <v>0</v>
      </c>
      <c r="W30" s="6">
        <v>0</v>
      </c>
    </row>
    <row r="31" spans="2:23" ht="31.5" customHeight="1" thickBot="1" x14ac:dyDescent="0.25">
      <c r="B31" s="12">
        <v>408</v>
      </c>
      <c r="C31" s="13" t="s">
        <v>10</v>
      </c>
      <c r="D31" s="6" t="s">
        <v>5</v>
      </c>
      <c r="E31" s="5">
        <v>1</v>
      </c>
      <c r="F31" s="21"/>
      <c r="G31" s="5">
        <f t="shared" si="2"/>
        <v>0</v>
      </c>
      <c r="H31" s="23"/>
      <c r="I31" s="23"/>
      <c r="J31" s="23"/>
      <c r="K31" s="23"/>
      <c r="L31" s="23"/>
      <c r="M31" s="23"/>
      <c r="N31" s="23"/>
      <c r="O31" s="23"/>
      <c r="P31" s="23"/>
      <c r="Q31" s="23"/>
      <c r="R31" s="23"/>
      <c r="S31" s="23"/>
      <c r="T31" s="23"/>
      <c r="U31" s="23"/>
      <c r="V31" s="6">
        <v>1</v>
      </c>
      <c r="W31" s="6">
        <v>0</v>
      </c>
    </row>
    <row r="32" spans="2:23" ht="31.5" customHeight="1" thickBot="1" x14ac:dyDescent="0.25">
      <c r="B32" s="12">
        <v>409</v>
      </c>
      <c r="C32" s="13" t="s">
        <v>9</v>
      </c>
      <c r="D32" s="6" t="s">
        <v>5</v>
      </c>
      <c r="E32" s="5">
        <v>1</v>
      </c>
      <c r="F32" s="21"/>
      <c r="G32" s="5">
        <f t="shared" si="2"/>
        <v>0</v>
      </c>
      <c r="H32" s="23"/>
      <c r="I32" s="23"/>
      <c r="J32" s="23"/>
      <c r="K32" s="23"/>
      <c r="L32" s="23"/>
      <c r="M32" s="23"/>
      <c r="N32" s="23"/>
      <c r="O32" s="23"/>
      <c r="P32" s="23"/>
      <c r="Q32" s="23"/>
      <c r="R32" s="23"/>
      <c r="S32" s="23"/>
      <c r="T32" s="23"/>
      <c r="U32" s="23"/>
      <c r="V32" s="6">
        <v>0</v>
      </c>
      <c r="W32" s="6">
        <v>1</v>
      </c>
    </row>
    <row r="33" spans="2:23" ht="31.5" customHeight="1" thickBot="1" x14ac:dyDescent="0.25">
      <c r="B33" s="12">
        <v>410</v>
      </c>
      <c r="C33" s="13" t="s">
        <v>8</v>
      </c>
      <c r="D33" s="6" t="s">
        <v>5</v>
      </c>
      <c r="E33" s="5">
        <v>0</v>
      </c>
      <c r="F33" s="21"/>
      <c r="G33" s="5">
        <f t="shared" si="2"/>
        <v>0</v>
      </c>
      <c r="H33" s="23"/>
      <c r="I33" s="23"/>
      <c r="J33" s="23"/>
      <c r="K33" s="23"/>
      <c r="L33" s="23"/>
      <c r="M33" s="23"/>
      <c r="N33" s="23"/>
      <c r="O33" s="23"/>
      <c r="P33" s="23"/>
      <c r="Q33" s="23"/>
      <c r="R33" s="23"/>
      <c r="S33" s="23"/>
      <c r="T33" s="23"/>
      <c r="U33" s="23"/>
      <c r="V33" s="6">
        <v>0</v>
      </c>
      <c r="W33" s="6">
        <v>0</v>
      </c>
    </row>
    <row r="34" spans="2:23" ht="31.5" customHeight="1" thickBot="1" x14ac:dyDescent="0.25">
      <c r="B34" s="12">
        <v>411</v>
      </c>
      <c r="C34" s="13" t="s">
        <v>37</v>
      </c>
      <c r="D34" s="6" t="s">
        <v>5</v>
      </c>
      <c r="E34" s="5">
        <v>2</v>
      </c>
      <c r="F34" s="21"/>
      <c r="G34" s="5">
        <f t="shared" si="2"/>
        <v>0</v>
      </c>
      <c r="H34" s="23"/>
      <c r="I34" s="23"/>
      <c r="J34" s="23"/>
      <c r="K34" s="23"/>
      <c r="L34" s="23"/>
      <c r="M34" s="23"/>
      <c r="N34" s="23"/>
      <c r="O34" s="23"/>
      <c r="P34" s="23"/>
      <c r="Q34" s="23"/>
      <c r="R34" s="23"/>
      <c r="S34" s="23"/>
      <c r="T34" s="23"/>
      <c r="U34" s="23"/>
      <c r="V34" s="6">
        <v>1</v>
      </c>
      <c r="W34" s="6">
        <v>1</v>
      </c>
    </row>
    <row r="35" spans="2:23" ht="31.5" customHeight="1" thickBot="1" x14ac:dyDescent="0.25">
      <c r="B35" s="12">
        <v>412</v>
      </c>
      <c r="C35" s="13" t="s">
        <v>7</v>
      </c>
      <c r="D35" s="6" t="s">
        <v>5</v>
      </c>
      <c r="E35" s="5">
        <v>2</v>
      </c>
      <c r="F35" s="21"/>
      <c r="G35" s="5">
        <f t="shared" si="2"/>
        <v>0</v>
      </c>
      <c r="H35" s="23"/>
      <c r="I35" s="23"/>
      <c r="J35" s="23"/>
      <c r="K35" s="23"/>
      <c r="L35" s="23"/>
      <c r="M35" s="23"/>
      <c r="N35" s="23"/>
      <c r="O35" s="23"/>
      <c r="P35" s="23"/>
      <c r="Q35" s="23"/>
      <c r="R35" s="23"/>
      <c r="S35" s="23"/>
      <c r="T35" s="23"/>
      <c r="U35" s="23"/>
      <c r="V35" s="6">
        <v>1</v>
      </c>
      <c r="W35" s="6">
        <v>1</v>
      </c>
    </row>
    <row r="36" spans="2:23" ht="31.5" customHeight="1" thickBot="1" x14ac:dyDescent="0.25">
      <c r="B36" s="12">
        <v>413</v>
      </c>
      <c r="C36" s="13" t="s">
        <v>6</v>
      </c>
      <c r="D36" s="6" t="s">
        <v>5</v>
      </c>
      <c r="E36" s="5">
        <v>2</v>
      </c>
      <c r="F36" s="21"/>
      <c r="G36" s="5">
        <f t="shared" si="2"/>
        <v>0</v>
      </c>
      <c r="H36" s="23"/>
      <c r="I36" s="23"/>
      <c r="J36" s="23"/>
      <c r="K36" s="23"/>
      <c r="L36" s="23"/>
      <c r="M36" s="23"/>
      <c r="N36" s="23"/>
      <c r="O36" s="23"/>
      <c r="P36" s="23"/>
      <c r="Q36" s="23"/>
      <c r="R36" s="23"/>
      <c r="S36" s="23"/>
      <c r="T36" s="23"/>
      <c r="U36" s="23"/>
      <c r="V36" s="6">
        <v>1</v>
      </c>
      <c r="W36" s="6">
        <v>1</v>
      </c>
    </row>
    <row r="37" spans="2:23" ht="23.25" customHeight="1" thickBot="1" x14ac:dyDescent="0.25">
      <c r="B37" s="9"/>
      <c r="C37" s="10" t="s">
        <v>80</v>
      </c>
      <c r="D37" s="11"/>
      <c r="E37" s="5"/>
      <c r="F37" s="20"/>
      <c r="G37" s="4">
        <f>SUM(G24:G36)</f>
        <v>0</v>
      </c>
      <c r="H37" s="22"/>
      <c r="I37" s="22"/>
      <c r="J37" s="22"/>
      <c r="K37" s="22"/>
      <c r="L37" s="22"/>
      <c r="M37" s="22"/>
      <c r="N37" s="22"/>
      <c r="O37" s="22"/>
      <c r="P37" s="22"/>
      <c r="Q37" s="22"/>
      <c r="R37" s="22"/>
      <c r="S37" s="22"/>
      <c r="T37" s="22"/>
      <c r="U37" s="22"/>
      <c r="V37" s="4"/>
      <c r="W37" s="4"/>
    </row>
    <row r="38" spans="2:23" ht="23.25" customHeight="1" thickBot="1" x14ac:dyDescent="0.25">
      <c r="B38" s="9">
        <v>500</v>
      </c>
      <c r="C38" s="10" t="s">
        <v>81</v>
      </c>
      <c r="D38" s="11"/>
      <c r="E38" s="5"/>
      <c r="F38" s="20"/>
      <c r="G38" s="4"/>
      <c r="H38" s="22"/>
      <c r="I38" s="22"/>
      <c r="J38" s="22"/>
      <c r="K38" s="22"/>
      <c r="L38" s="22"/>
      <c r="M38" s="22"/>
      <c r="N38" s="22"/>
      <c r="O38" s="22"/>
      <c r="P38" s="22"/>
      <c r="Q38" s="22"/>
      <c r="R38" s="22"/>
      <c r="S38" s="22"/>
      <c r="T38" s="22"/>
      <c r="U38" s="22"/>
      <c r="V38" s="4"/>
      <c r="W38" s="4"/>
    </row>
    <row r="39" spans="2:23" ht="45" customHeight="1" thickBot="1" x14ac:dyDescent="0.25">
      <c r="B39" s="12">
        <v>501</v>
      </c>
      <c r="C39" s="13" t="s">
        <v>4</v>
      </c>
      <c r="D39" s="6" t="s">
        <v>2</v>
      </c>
      <c r="E39" s="5">
        <v>2</v>
      </c>
      <c r="F39" s="21"/>
      <c r="G39" s="5">
        <f>+F39*E39</f>
        <v>0</v>
      </c>
      <c r="H39" s="23"/>
      <c r="I39" s="23"/>
      <c r="J39" s="23"/>
      <c r="K39" s="23"/>
      <c r="L39" s="23"/>
      <c r="M39" s="23"/>
      <c r="N39" s="23"/>
      <c r="O39" s="23"/>
      <c r="P39" s="23"/>
      <c r="Q39" s="23"/>
      <c r="R39" s="23"/>
      <c r="S39" s="23"/>
      <c r="T39" s="23"/>
      <c r="U39" s="23"/>
      <c r="V39" s="5">
        <v>0</v>
      </c>
      <c r="W39" s="5">
        <v>0</v>
      </c>
    </row>
    <row r="40" spans="2:23" ht="45" customHeight="1" thickBot="1" x14ac:dyDescent="0.25">
      <c r="B40" s="12">
        <v>502</v>
      </c>
      <c r="C40" s="13" t="s">
        <v>3</v>
      </c>
      <c r="D40" s="6" t="s">
        <v>2</v>
      </c>
      <c r="E40" s="5">
        <v>3117.9</v>
      </c>
      <c r="F40" s="21"/>
      <c r="G40" s="5">
        <f>+F40*E40</f>
        <v>0</v>
      </c>
      <c r="H40" s="23"/>
      <c r="I40" s="23"/>
      <c r="J40" s="23"/>
      <c r="K40" s="23"/>
      <c r="L40" s="23"/>
      <c r="M40" s="23"/>
      <c r="N40" s="23"/>
      <c r="O40" s="23"/>
      <c r="P40" s="23"/>
      <c r="Q40" s="23"/>
      <c r="R40" s="23"/>
      <c r="S40" s="23"/>
      <c r="T40" s="23"/>
      <c r="U40" s="23"/>
      <c r="V40" s="5">
        <v>1341.57</v>
      </c>
      <c r="W40" s="5">
        <v>1776.33</v>
      </c>
    </row>
    <row r="41" spans="2:23" ht="23.25" customHeight="1" thickBot="1" x14ac:dyDescent="0.25">
      <c r="B41" s="9"/>
      <c r="C41" s="10" t="s">
        <v>82</v>
      </c>
      <c r="D41" s="11"/>
      <c r="E41" s="5"/>
      <c r="F41" s="20"/>
      <c r="G41" s="4">
        <f>SUM(G39:G40)</f>
        <v>0</v>
      </c>
      <c r="H41" s="22"/>
      <c r="I41" s="22"/>
      <c r="J41" s="22"/>
      <c r="K41" s="22"/>
      <c r="L41" s="22"/>
      <c r="M41" s="22"/>
      <c r="N41" s="22"/>
      <c r="O41" s="22"/>
      <c r="P41" s="22"/>
      <c r="Q41" s="22"/>
      <c r="R41" s="22"/>
      <c r="S41" s="22"/>
      <c r="T41" s="22"/>
      <c r="U41" s="22"/>
      <c r="V41" s="4"/>
      <c r="W41" s="4"/>
    </row>
    <row r="42" spans="2:23" ht="23.25" customHeight="1" thickBot="1" x14ac:dyDescent="0.25">
      <c r="B42" s="9">
        <v>600</v>
      </c>
      <c r="C42" s="10" t="s">
        <v>83</v>
      </c>
      <c r="D42" s="11"/>
      <c r="E42" s="5"/>
      <c r="F42" s="20"/>
      <c r="G42" s="4"/>
      <c r="H42" s="22"/>
      <c r="I42" s="22"/>
      <c r="J42" s="22"/>
      <c r="K42" s="22"/>
      <c r="L42" s="22"/>
      <c r="M42" s="22"/>
      <c r="N42" s="22"/>
      <c r="O42" s="22"/>
      <c r="P42" s="22"/>
      <c r="Q42" s="22"/>
      <c r="R42" s="22"/>
      <c r="S42" s="22"/>
      <c r="T42" s="22"/>
      <c r="U42" s="22"/>
      <c r="V42" s="4"/>
      <c r="W42" s="4"/>
    </row>
    <row r="43" spans="2:23" ht="23.25" customHeight="1" thickBot="1" x14ac:dyDescent="0.25">
      <c r="B43" s="12">
        <v>601</v>
      </c>
      <c r="C43" s="13" t="s">
        <v>1</v>
      </c>
      <c r="D43" s="6" t="s">
        <v>5</v>
      </c>
      <c r="E43" s="5">
        <v>1</v>
      </c>
      <c r="F43" s="1"/>
      <c r="G43" s="5">
        <f>+F43*E43</f>
        <v>0</v>
      </c>
      <c r="H43" s="23"/>
      <c r="I43" s="23"/>
      <c r="J43" s="23"/>
      <c r="K43" s="23"/>
      <c r="L43" s="23"/>
      <c r="M43" s="23"/>
      <c r="N43" s="23"/>
      <c r="O43" s="23"/>
      <c r="P43" s="23"/>
      <c r="Q43" s="23"/>
      <c r="R43" s="23"/>
      <c r="S43" s="23"/>
      <c r="T43" s="23"/>
      <c r="U43" s="23"/>
      <c r="V43" s="5">
        <v>1</v>
      </c>
      <c r="W43" s="5"/>
    </row>
    <row r="44" spans="2:23" ht="23.25" customHeight="1" thickBot="1" x14ac:dyDescent="0.25">
      <c r="B44" s="9"/>
      <c r="C44" s="10" t="s">
        <v>84</v>
      </c>
      <c r="D44" s="11"/>
      <c r="E44" s="5"/>
      <c r="F44" s="1"/>
      <c r="G44" s="4">
        <f>+G43</f>
        <v>0</v>
      </c>
      <c r="H44" s="22"/>
      <c r="I44" s="22"/>
      <c r="J44" s="22"/>
      <c r="K44" s="22"/>
      <c r="L44" s="22"/>
      <c r="M44" s="22"/>
      <c r="N44" s="22"/>
      <c r="O44" s="22"/>
      <c r="P44" s="22"/>
      <c r="Q44" s="22"/>
      <c r="R44" s="22"/>
      <c r="S44" s="22"/>
      <c r="T44" s="22"/>
      <c r="U44" s="22"/>
      <c r="V44" s="4"/>
      <c r="W44" s="4"/>
    </row>
    <row r="45" spans="2:23" ht="23.25" customHeight="1" thickBot="1" x14ac:dyDescent="0.25">
      <c r="B45" s="57" t="s">
        <v>85</v>
      </c>
      <c r="C45" s="58"/>
      <c r="D45" s="11"/>
      <c r="E45" s="5"/>
      <c r="F45" s="20"/>
      <c r="G45" s="4">
        <f>G44+G41+G37+G22+G13+G9</f>
        <v>0</v>
      </c>
      <c r="H45" s="22"/>
      <c r="I45" s="22"/>
      <c r="J45" s="22"/>
      <c r="K45" s="22"/>
      <c r="L45" s="22"/>
      <c r="M45" s="22"/>
      <c r="N45" s="22"/>
      <c r="O45" s="22"/>
      <c r="P45" s="22"/>
      <c r="Q45" s="22"/>
      <c r="R45" s="22"/>
      <c r="S45" s="22"/>
      <c r="T45" s="22"/>
      <c r="U45" s="22"/>
      <c r="V45" s="4"/>
      <c r="W45" s="4"/>
    </row>
  </sheetData>
  <mergeCells count="2">
    <mergeCell ref="B45:C45"/>
    <mergeCell ref="B1:G1"/>
  </mergeCells>
  <pageMargins left="0.7" right="0.7" top="0.75" bottom="0.75" header="0.3" footer="0.3"/>
  <pageSetup paperSize="9" scale="7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9"/>
  <sheetViews>
    <sheetView topLeftCell="A34" zoomScaleNormal="100" zoomScaleSheetLayoutView="90" workbookViewId="0">
      <selection activeCell="C21" sqref="C21"/>
    </sheetView>
  </sheetViews>
  <sheetFormatPr baseColWidth="10" defaultRowHeight="14.25" x14ac:dyDescent="0.2"/>
  <cols>
    <col min="1" max="1" width="2.625" style="14" customWidth="1"/>
    <col min="2" max="2" width="6.75" style="18" customWidth="1"/>
    <col min="3" max="3" width="59.25" style="14" customWidth="1"/>
    <col min="4" max="4" width="8.125" style="14" customWidth="1"/>
    <col min="5" max="5" width="8.25" style="18" customWidth="1"/>
    <col min="6" max="6" width="11" style="18"/>
    <col min="7" max="7" width="15.875" style="18" customWidth="1"/>
    <col min="8" max="8" width="3.25" style="15" customWidth="1"/>
    <col min="9" max="9" width="14.375" style="15" customWidth="1"/>
    <col min="10" max="10" width="0" style="15" hidden="1" customWidth="1"/>
    <col min="11" max="11" width="0" style="2" hidden="1" customWidth="1"/>
    <col min="12" max="16384" width="11" style="14"/>
  </cols>
  <sheetData>
    <row r="1" spans="2:11" ht="15" thickBot="1" x14ac:dyDescent="0.25"/>
    <row r="2" spans="2:11" ht="39" customHeight="1" thickBot="1" x14ac:dyDescent="0.25">
      <c r="B2" s="59" t="s">
        <v>116</v>
      </c>
      <c r="C2" s="60"/>
      <c r="D2" s="60"/>
      <c r="E2" s="60"/>
      <c r="F2" s="60"/>
      <c r="G2" s="61"/>
    </row>
    <row r="3" spans="2:11" ht="15" thickBot="1" x14ac:dyDescent="0.25"/>
    <row r="4" spans="2:11" ht="24" customHeight="1" thickBot="1" x14ac:dyDescent="0.25">
      <c r="B4" s="7" t="s">
        <v>31</v>
      </c>
      <c r="C4" s="43" t="s">
        <v>30</v>
      </c>
      <c r="D4" s="26" t="s">
        <v>5</v>
      </c>
      <c r="E4" s="26" t="s">
        <v>46</v>
      </c>
      <c r="F4" s="26" t="s">
        <v>47</v>
      </c>
      <c r="G4" s="26" t="s">
        <v>48</v>
      </c>
      <c r="H4" s="22"/>
      <c r="I4" s="22"/>
      <c r="J4" s="3" t="s">
        <v>32</v>
      </c>
      <c r="K4" s="3" t="s">
        <v>32</v>
      </c>
    </row>
    <row r="5" spans="2:11" ht="21.75" customHeight="1" thickBot="1" x14ac:dyDescent="0.25">
      <c r="B5" s="9">
        <v>100</v>
      </c>
      <c r="C5" s="10" t="s">
        <v>73</v>
      </c>
      <c r="D5" s="26"/>
      <c r="E5" s="26"/>
      <c r="F5" s="26"/>
      <c r="G5" s="26"/>
      <c r="H5" s="22"/>
      <c r="I5" s="22"/>
      <c r="J5" s="4"/>
      <c r="K5" s="4"/>
    </row>
    <row r="6" spans="2:11" ht="23.25" customHeight="1" thickBot="1" x14ac:dyDescent="0.25">
      <c r="B6" s="12">
        <v>101</v>
      </c>
      <c r="C6" s="13" t="s">
        <v>63</v>
      </c>
      <c r="D6" s="6" t="s">
        <v>0</v>
      </c>
      <c r="E6" s="5">
        <v>1</v>
      </c>
      <c r="F6" s="34"/>
      <c r="G6" s="5">
        <f>+F6*E6</f>
        <v>0</v>
      </c>
      <c r="H6" s="14"/>
      <c r="I6" s="14"/>
      <c r="J6" s="14"/>
      <c r="K6" s="14"/>
    </row>
    <row r="7" spans="2:11" ht="23.25" customHeight="1" thickBot="1" x14ac:dyDescent="0.25">
      <c r="B7" s="12">
        <v>102</v>
      </c>
      <c r="C7" s="10" t="s">
        <v>38</v>
      </c>
      <c r="D7" s="6"/>
      <c r="E7" s="5"/>
      <c r="F7" s="34"/>
      <c r="G7" s="5"/>
      <c r="H7" s="14"/>
      <c r="I7" s="14"/>
      <c r="J7" s="14"/>
      <c r="K7" s="14"/>
    </row>
    <row r="8" spans="2:11" ht="38.25" customHeight="1" thickBot="1" x14ac:dyDescent="0.25">
      <c r="B8" s="12" t="s">
        <v>39</v>
      </c>
      <c r="C8" s="13" t="s">
        <v>62</v>
      </c>
      <c r="D8" s="6" t="s">
        <v>0</v>
      </c>
      <c r="E8" s="5">
        <v>1</v>
      </c>
      <c r="F8" s="34"/>
      <c r="G8" s="5">
        <f t="shared" ref="G8:G9" si="0">+F8*E8</f>
        <v>0</v>
      </c>
      <c r="H8" s="14"/>
      <c r="I8" s="14"/>
      <c r="J8" s="14"/>
      <c r="K8" s="14"/>
    </row>
    <row r="9" spans="2:11" ht="26.25" customHeight="1" thickBot="1" x14ac:dyDescent="0.25">
      <c r="B9" s="12" t="s">
        <v>40</v>
      </c>
      <c r="C9" s="13" t="s">
        <v>41</v>
      </c>
      <c r="D9" s="6" t="s">
        <v>0</v>
      </c>
      <c r="E9" s="5">
        <v>1</v>
      </c>
      <c r="F9" s="34"/>
      <c r="G9" s="5">
        <f t="shared" si="0"/>
        <v>0</v>
      </c>
      <c r="H9" s="14"/>
      <c r="I9" s="14"/>
      <c r="J9" s="14"/>
      <c r="K9" s="14"/>
    </row>
    <row r="10" spans="2:11" ht="20.25" customHeight="1" thickBot="1" x14ac:dyDescent="0.25">
      <c r="B10" s="9"/>
      <c r="C10" s="10" t="s">
        <v>74</v>
      </c>
      <c r="D10" s="31"/>
      <c r="E10" s="31"/>
      <c r="F10" s="31"/>
      <c r="G10" s="39">
        <f>+SUM(G6:G9)</f>
        <v>0</v>
      </c>
      <c r="H10" s="22"/>
      <c r="I10" s="22"/>
      <c r="J10" s="4"/>
      <c r="K10" s="4"/>
    </row>
    <row r="11" spans="2:11" ht="20.25" customHeight="1" thickBot="1" x14ac:dyDescent="0.25">
      <c r="B11" s="9">
        <v>200</v>
      </c>
      <c r="C11" s="10" t="s">
        <v>75</v>
      </c>
      <c r="D11" s="26"/>
      <c r="E11" s="26"/>
      <c r="F11" s="26"/>
      <c r="G11" s="40"/>
      <c r="H11" s="22"/>
      <c r="I11" s="22"/>
      <c r="J11" s="4"/>
      <c r="K11" s="4"/>
    </row>
    <row r="12" spans="2:11" ht="49.5" customHeight="1" thickBot="1" x14ac:dyDescent="0.25">
      <c r="B12" s="27">
        <v>201</v>
      </c>
      <c r="C12" s="28" t="s">
        <v>29</v>
      </c>
      <c r="D12" s="29" t="s">
        <v>20</v>
      </c>
      <c r="E12" s="29">
        <v>122</v>
      </c>
      <c r="F12" s="29"/>
      <c r="G12" s="32">
        <f>+E12*F12</f>
        <v>0</v>
      </c>
      <c r="H12" s="23"/>
      <c r="I12" s="23"/>
      <c r="J12" s="5">
        <v>3.23</v>
      </c>
      <c r="K12" s="5">
        <v>11.49</v>
      </c>
    </row>
    <row r="13" spans="2:11" ht="32.25" customHeight="1" thickBot="1" x14ac:dyDescent="0.25">
      <c r="B13" s="27">
        <v>202</v>
      </c>
      <c r="C13" s="28" t="s">
        <v>49</v>
      </c>
      <c r="D13" s="29" t="s">
        <v>20</v>
      </c>
      <c r="E13" s="29">
        <v>122</v>
      </c>
      <c r="F13" s="29"/>
      <c r="G13" s="32">
        <f>+E13*F13</f>
        <v>0</v>
      </c>
      <c r="H13" s="23"/>
      <c r="I13" s="23"/>
      <c r="J13" s="5">
        <v>3.23</v>
      </c>
      <c r="K13" s="5">
        <v>11.49</v>
      </c>
    </row>
    <row r="14" spans="2:11" ht="23.25" customHeight="1" thickBot="1" x14ac:dyDescent="0.25">
      <c r="B14" s="9"/>
      <c r="C14" s="10" t="s">
        <v>76</v>
      </c>
      <c r="D14" s="31"/>
      <c r="E14" s="31"/>
      <c r="F14" s="31"/>
      <c r="G14" s="39">
        <f>+G13+G12</f>
        <v>0</v>
      </c>
      <c r="H14" s="22"/>
      <c r="I14" s="22"/>
      <c r="J14" s="4"/>
      <c r="K14" s="4"/>
    </row>
    <row r="15" spans="2:11" ht="27" customHeight="1" thickBot="1" x14ac:dyDescent="0.25">
      <c r="B15" s="9">
        <v>300</v>
      </c>
      <c r="C15" s="10" t="s">
        <v>77</v>
      </c>
      <c r="D15" s="26"/>
      <c r="E15" s="26"/>
      <c r="F15" s="26"/>
      <c r="G15" s="40"/>
      <c r="H15" s="22"/>
      <c r="I15" s="22"/>
      <c r="J15" s="4"/>
      <c r="K15" s="4"/>
    </row>
    <row r="16" spans="2:11" ht="30" customHeight="1" thickBot="1" x14ac:dyDescent="0.25">
      <c r="B16" s="27">
        <v>301</v>
      </c>
      <c r="C16" s="28" t="s">
        <v>27</v>
      </c>
      <c r="D16" s="29" t="s">
        <v>2</v>
      </c>
      <c r="E16" s="30">
        <v>2000</v>
      </c>
      <c r="F16" s="29"/>
      <c r="G16" s="32">
        <f t="shared" ref="G16:G21" si="1">+E16*F16</f>
        <v>0</v>
      </c>
      <c r="H16" s="23"/>
      <c r="I16" s="23"/>
      <c r="J16" s="5">
        <v>1500</v>
      </c>
      <c r="K16" s="5">
        <v>1300</v>
      </c>
    </row>
    <row r="17" spans="2:12" ht="30" customHeight="1" thickBot="1" x14ac:dyDescent="0.25">
      <c r="B17" s="27">
        <v>302</v>
      </c>
      <c r="C17" s="28" t="s">
        <v>26</v>
      </c>
      <c r="D17" s="29" t="s">
        <v>2</v>
      </c>
      <c r="E17" s="30">
        <v>12127</v>
      </c>
      <c r="F17" s="29"/>
      <c r="G17" s="32">
        <f t="shared" si="1"/>
        <v>0</v>
      </c>
      <c r="H17" s="23"/>
      <c r="I17" s="23"/>
      <c r="J17" s="5">
        <v>1811</v>
      </c>
      <c r="K17" s="5">
        <f>1463+3044</f>
        <v>4507</v>
      </c>
    </row>
    <row r="18" spans="2:12" ht="30" customHeight="1" thickBot="1" x14ac:dyDescent="0.25">
      <c r="B18" s="27">
        <v>303</v>
      </c>
      <c r="C18" s="28" t="s">
        <v>50</v>
      </c>
      <c r="D18" s="29" t="s">
        <v>2</v>
      </c>
      <c r="E18" s="30">
        <v>1720</v>
      </c>
      <c r="F18" s="29"/>
      <c r="G18" s="32">
        <f t="shared" si="1"/>
        <v>0</v>
      </c>
      <c r="H18" s="23"/>
      <c r="I18" s="23"/>
      <c r="J18" s="5">
        <v>0</v>
      </c>
      <c r="K18" s="5">
        <v>0</v>
      </c>
    </row>
    <row r="19" spans="2:12" ht="30" customHeight="1" thickBot="1" x14ac:dyDescent="0.25">
      <c r="B19" s="27">
        <v>304</v>
      </c>
      <c r="C19" s="28" t="s">
        <v>42</v>
      </c>
      <c r="D19" s="29" t="s">
        <v>2</v>
      </c>
      <c r="E19" s="30">
        <v>0</v>
      </c>
      <c r="F19" s="29"/>
      <c r="G19" s="32">
        <f t="shared" si="1"/>
        <v>0</v>
      </c>
      <c r="H19" s="23"/>
      <c r="I19" s="23"/>
      <c r="J19" s="5">
        <v>1236.47</v>
      </c>
      <c r="K19" s="5">
        <v>1458</v>
      </c>
      <c r="L19" s="44"/>
    </row>
    <row r="20" spans="2:12" ht="30" customHeight="1" thickBot="1" x14ac:dyDescent="0.25">
      <c r="B20" s="62">
        <v>305</v>
      </c>
      <c r="C20" s="63" t="s">
        <v>127</v>
      </c>
      <c r="D20" s="64" t="s">
        <v>2</v>
      </c>
      <c r="E20" s="65">
        <v>3858.6</v>
      </c>
      <c r="F20" s="64"/>
      <c r="G20" s="32">
        <f t="shared" si="1"/>
        <v>0</v>
      </c>
      <c r="H20" s="23"/>
      <c r="I20" s="23"/>
      <c r="J20" s="5">
        <v>105.1</v>
      </c>
      <c r="K20" s="5">
        <v>318.33</v>
      </c>
    </row>
    <row r="21" spans="2:12" ht="30" customHeight="1" thickBot="1" x14ac:dyDescent="0.25">
      <c r="B21" s="27">
        <v>306</v>
      </c>
      <c r="C21" s="28" t="s">
        <v>21</v>
      </c>
      <c r="D21" s="29" t="s">
        <v>2</v>
      </c>
      <c r="E21" s="30">
        <v>11318</v>
      </c>
      <c r="F21" s="29"/>
      <c r="G21" s="32">
        <f t="shared" si="1"/>
        <v>0</v>
      </c>
      <c r="H21" s="22"/>
      <c r="I21" s="22"/>
      <c r="J21" s="4"/>
      <c r="K21" s="4"/>
    </row>
    <row r="22" spans="2:12" ht="31.5" customHeight="1" thickBot="1" x14ac:dyDescent="0.25">
      <c r="B22" s="9"/>
      <c r="C22" s="10" t="s">
        <v>78</v>
      </c>
      <c r="D22" s="31"/>
      <c r="E22" s="31"/>
      <c r="F22" s="31"/>
      <c r="G22" s="39">
        <f>+SUM(G16:G21)</f>
        <v>0</v>
      </c>
      <c r="H22" s="23"/>
      <c r="I22" s="23"/>
      <c r="J22" s="6">
        <v>1</v>
      </c>
      <c r="K22" s="6">
        <v>1</v>
      </c>
    </row>
    <row r="23" spans="2:12" ht="31.5" customHeight="1" thickBot="1" x14ac:dyDescent="0.25">
      <c r="B23" s="9">
        <v>400</v>
      </c>
      <c r="C23" s="10" t="s">
        <v>79</v>
      </c>
      <c r="D23" s="26"/>
      <c r="E23" s="26"/>
      <c r="F23" s="26"/>
      <c r="G23" s="40"/>
      <c r="H23" s="23"/>
      <c r="I23" s="23"/>
      <c r="J23" s="6">
        <v>1</v>
      </c>
      <c r="K23" s="6">
        <v>1</v>
      </c>
    </row>
    <row r="24" spans="2:12" ht="42.75" customHeight="1" thickBot="1" x14ac:dyDescent="0.25">
      <c r="B24" s="27">
        <v>401</v>
      </c>
      <c r="C24" s="28" t="s">
        <v>52</v>
      </c>
      <c r="D24" s="29" t="s">
        <v>53</v>
      </c>
      <c r="E24" s="30">
        <v>0</v>
      </c>
      <c r="F24" s="29"/>
      <c r="G24" s="32">
        <f t="shared" ref="G24:G40" si="2">+E24*F24</f>
        <v>0</v>
      </c>
      <c r="H24" s="23"/>
      <c r="I24" s="23"/>
      <c r="J24" s="6">
        <v>3.23</v>
      </c>
      <c r="K24" s="6">
        <v>10.82</v>
      </c>
    </row>
    <row r="25" spans="2:12" ht="81.75" customHeight="1" thickBot="1" x14ac:dyDescent="0.25">
      <c r="B25" s="27">
        <v>402</v>
      </c>
      <c r="C25" s="28" t="s">
        <v>54</v>
      </c>
      <c r="D25" s="29" t="s">
        <v>53</v>
      </c>
      <c r="E25" s="29">
        <v>0</v>
      </c>
      <c r="F25" s="29"/>
      <c r="G25" s="32">
        <f t="shared" si="2"/>
        <v>0</v>
      </c>
      <c r="H25" s="23"/>
      <c r="I25" s="23"/>
      <c r="J25" s="6">
        <v>1</v>
      </c>
      <c r="K25" s="6">
        <v>1</v>
      </c>
    </row>
    <row r="26" spans="2:12" ht="31.5" customHeight="1" thickBot="1" x14ac:dyDescent="0.25">
      <c r="B26" s="27">
        <v>403</v>
      </c>
      <c r="C26" s="28" t="s">
        <v>43</v>
      </c>
      <c r="D26" s="29" t="s">
        <v>5</v>
      </c>
      <c r="E26" s="29">
        <v>0</v>
      </c>
      <c r="F26" s="30"/>
      <c r="G26" s="32">
        <f t="shared" si="2"/>
        <v>0</v>
      </c>
      <c r="H26" s="23"/>
      <c r="I26" s="23"/>
      <c r="J26" s="6">
        <v>1</v>
      </c>
      <c r="K26" s="6">
        <v>1</v>
      </c>
    </row>
    <row r="27" spans="2:12" ht="31.5" customHeight="1" thickBot="1" x14ac:dyDescent="0.25">
      <c r="B27" s="27">
        <v>404</v>
      </c>
      <c r="C27" s="28" t="s">
        <v>16</v>
      </c>
      <c r="D27" s="29" t="s">
        <v>5</v>
      </c>
      <c r="E27" s="29">
        <v>0</v>
      </c>
      <c r="F27" s="30"/>
      <c r="G27" s="32">
        <f t="shared" si="2"/>
        <v>0</v>
      </c>
      <c r="H27" s="23"/>
      <c r="I27" s="23"/>
      <c r="J27" s="6">
        <v>0</v>
      </c>
      <c r="K27" s="6">
        <v>0</v>
      </c>
    </row>
    <row r="28" spans="2:12" ht="31.5" customHeight="1" thickBot="1" x14ac:dyDescent="0.25">
      <c r="B28" s="27">
        <v>405</v>
      </c>
      <c r="C28" s="28" t="s">
        <v>15</v>
      </c>
      <c r="D28" s="29" t="s">
        <v>5</v>
      </c>
      <c r="E28" s="29">
        <v>3</v>
      </c>
      <c r="F28" s="29"/>
      <c r="G28" s="32">
        <f t="shared" si="2"/>
        <v>0</v>
      </c>
      <c r="H28" s="23"/>
      <c r="I28" s="23"/>
      <c r="J28" s="6">
        <v>0</v>
      </c>
      <c r="K28" s="6">
        <v>0</v>
      </c>
    </row>
    <row r="29" spans="2:12" ht="31.5" customHeight="1" thickBot="1" x14ac:dyDescent="0.25">
      <c r="B29" s="27">
        <v>406</v>
      </c>
      <c r="C29" s="28" t="s">
        <v>14</v>
      </c>
      <c r="D29" s="29" t="s">
        <v>5</v>
      </c>
      <c r="E29" s="29">
        <v>10</v>
      </c>
      <c r="F29" s="29"/>
      <c r="G29" s="32">
        <f t="shared" si="2"/>
        <v>0</v>
      </c>
      <c r="H29" s="23"/>
      <c r="I29" s="23"/>
      <c r="J29" s="6">
        <v>1</v>
      </c>
      <c r="K29" s="6">
        <v>0</v>
      </c>
    </row>
    <row r="30" spans="2:12" ht="31.5" customHeight="1" thickBot="1" x14ac:dyDescent="0.25">
      <c r="B30" s="27">
        <v>407</v>
      </c>
      <c r="C30" s="28" t="s">
        <v>13</v>
      </c>
      <c r="D30" s="29" t="s">
        <v>5</v>
      </c>
      <c r="E30" s="29">
        <v>10</v>
      </c>
      <c r="F30" s="29"/>
      <c r="G30" s="32">
        <f t="shared" si="2"/>
        <v>0</v>
      </c>
      <c r="H30" s="23"/>
      <c r="I30" s="23"/>
      <c r="J30" s="6">
        <v>0</v>
      </c>
      <c r="K30" s="6">
        <v>1</v>
      </c>
    </row>
    <row r="31" spans="2:12" ht="31.5" customHeight="1" thickBot="1" x14ac:dyDescent="0.25">
      <c r="B31" s="27">
        <v>408</v>
      </c>
      <c r="C31" s="28" t="s">
        <v>56</v>
      </c>
      <c r="D31" s="29" t="s">
        <v>5</v>
      </c>
      <c r="E31" s="36">
        <v>1</v>
      </c>
      <c r="F31" s="30"/>
      <c r="G31" s="32">
        <f>+E31*F31</f>
        <v>0</v>
      </c>
      <c r="H31" s="23"/>
      <c r="I31" s="23"/>
      <c r="J31" s="6">
        <v>1</v>
      </c>
      <c r="K31" s="6">
        <v>1</v>
      </c>
    </row>
    <row r="32" spans="2:12" ht="31.5" customHeight="1" thickBot="1" x14ac:dyDescent="0.25">
      <c r="B32" s="27">
        <v>409</v>
      </c>
      <c r="C32" s="28" t="s">
        <v>86</v>
      </c>
      <c r="D32" s="29" t="s">
        <v>5</v>
      </c>
      <c r="E32" s="29">
        <v>0</v>
      </c>
      <c r="F32" s="30"/>
      <c r="G32" s="32">
        <f t="shared" si="2"/>
        <v>0</v>
      </c>
      <c r="H32" s="23"/>
      <c r="I32" s="23"/>
      <c r="J32" s="6">
        <v>0</v>
      </c>
      <c r="K32" s="6">
        <v>0</v>
      </c>
    </row>
    <row r="33" spans="2:11" ht="31.5" customHeight="1" thickBot="1" x14ac:dyDescent="0.25">
      <c r="B33" s="27">
        <v>410</v>
      </c>
      <c r="C33" s="28" t="s">
        <v>44</v>
      </c>
      <c r="D33" s="29" t="s">
        <v>5</v>
      </c>
      <c r="E33" s="29">
        <v>0</v>
      </c>
      <c r="F33" s="30"/>
      <c r="G33" s="32">
        <f t="shared" si="2"/>
        <v>0</v>
      </c>
      <c r="H33" s="23"/>
      <c r="I33" s="23"/>
      <c r="J33" s="6">
        <v>1</v>
      </c>
      <c r="K33" s="6">
        <v>1</v>
      </c>
    </row>
    <row r="34" spans="2:11" ht="31.5" customHeight="1" thickBot="1" x14ac:dyDescent="0.25">
      <c r="B34" s="27">
        <v>411</v>
      </c>
      <c r="C34" s="28" t="s">
        <v>87</v>
      </c>
      <c r="D34" s="29" t="s">
        <v>5</v>
      </c>
      <c r="E34" s="29">
        <v>0</v>
      </c>
      <c r="F34" s="30"/>
      <c r="G34" s="32">
        <f t="shared" si="2"/>
        <v>0</v>
      </c>
      <c r="H34" s="23"/>
      <c r="I34" s="23"/>
      <c r="J34" s="6">
        <v>1</v>
      </c>
      <c r="K34" s="6">
        <v>1</v>
      </c>
    </row>
    <row r="35" spans="2:11" ht="35.25" customHeight="1" thickBot="1" x14ac:dyDescent="0.25">
      <c r="B35" s="27">
        <v>412</v>
      </c>
      <c r="C35" s="28" t="s">
        <v>88</v>
      </c>
      <c r="D35" s="29" t="s">
        <v>5</v>
      </c>
      <c r="E35" s="36">
        <v>1</v>
      </c>
      <c r="F35" s="30"/>
      <c r="G35" s="32">
        <f t="shared" si="2"/>
        <v>0</v>
      </c>
      <c r="H35" s="22"/>
      <c r="I35" s="22"/>
      <c r="J35" s="4"/>
      <c r="K35" s="4"/>
    </row>
    <row r="36" spans="2:11" ht="45" customHeight="1" thickBot="1" x14ac:dyDescent="0.25">
      <c r="B36" s="27">
        <v>413</v>
      </c>
      <c r="C36" s="28" t="s">
        <v>89</v>
      </c>
      <c r="D36" s="29" t="s">
        <v>5</v>
      </c>
      <c r="E36" s="29">
        <v>10</v>
      </c>
      <c r="F36" s="30"/>
      <c r="G36" s="32">
        <f t="shared" si="2"/>
        <v>0</v>
      </c>
      <c r="H36" s="23"/>
      <c r="I36" s="23"/>
      <c r="J36" s="5">
        <v>0</v>
      </c>
      <c r="K36" s="5">
        <v>0</v>
      </c>
    </row>
    <row r="37" spans="2:11" ht="37.5" customHeight="1" thickBot="1" x14ac:dyDescent="0.25">
      <c r="B37" s="27">
        <v>414</v>
      </c>
      <c r="C37" s="28" t="s">
        <v>60</v>
      </c>
      <c r="D37" s="29" t="s">
        <v>5</v>
      </c>
      <c r="E37" s="29">
        <v>11</v>
      </c>
      <c r="F37" s="29"/>
      <c r="G37" s="32">
        <f t="shared" si="2"/>
        <v>0</v>
      </c>
      <c r="H37" s="22"/>
      <c r="I37" s="22"/>
      <c r="J37" s="4"/>
      <c r="K37" s="4"/>
    </row>
    <row r="38" spans="2:11" ht="27" customHeight="1" thickBot="1" x14ac:dyDescent="0.25">
      <c r="B38" s="27">
        <v>415</v>
      </c>
      <c r="C38" s="28" t="s">
        <v>7</v>
      </c>
      <c r="D38" s="29" t="s">
        <v>5</v>
      </c>
      <c r="E38" s="29">
        <v>8</v>
      </c>
      <c r="F38" s="29"/>
      <c r="G38" s="32">
        <f t="shared" si="2"/>
        <v>0</v>
      </c>
      <c r="H38" s="23"/>
      <c r="I38" s="23"/>
      <c r="J38" s="5">
        <v>1</v>
      </c>
      <c r="K38" s="5"/>
    </row>
    <row r="39" spans="2:11" ht="24.75" customHeight="1" thickBot="1" x14ac:dyDescent="0.25">
      <c r="B39" s="27">
        <v>416</v>
      </c>
      <c r="C39" s="28" t="s">
        <v>6</v>
      </c>
      <c r="D39" s="29" t="s">
        <v>5</v>
      </c>
      <c r="E39" s="29">
        <v>10</v>
      </c>
      <c r="F39" s="29"/>
      <c r="G39" s="32">
        <f t="shared" si="2"/>
        <v>0</v>
      </c>
      <c r="H39" s="22"/>
      <c r="I39" s="22"/>
      <c r="J39" s="4"/>
      <c r="K39" s="4"/>
    </row>
    <row r="40" spans="2:11" ht="54" customHeight="1" thickBot="1" x14ac:dyDescent="0.25">
      <c r="B40" s="27">
        <v>417</v>
      </c>
      <c r="C40" s="28" t="s">
        <v>61</v>
      </c>
      <c r="D40" s="29" t="s">
        <v>5</v>
      </c>
      <c r="E40" s="29">
        <v>0</v>
      </c>
      <c r="F40" s="30"/>
      <c r="G40" s="32">
        <f t="shared" si="2"/>
        <v>0</v>
      </c>
      <c r="H40" s="22"/>
      <c r="I40" s="22"/>
      <c r="J40" s="4"/>
      <c r="K40" s="4"/>
    </row>
    <row r="41" spans="2:11" ht="21.75" customHeight="1" thickBot="1" x14ac:dyDescent="0.25">
      <c r="B41" s="9"/>
      <c r="C41" s="10" t="s">
        <v>80</v>
      </c>
      <c r="D41" s="31"/>
      <c r="E41" s="31"/>
      <c r="F41" s="31"/>
      <c r="G41" s="39">
        <f>+SUM(G24:G40)</f>
        <v>0</v>
      </c>
    </row>
    <row r="42" spans="2:11" ht="15" thickBot="1" x14ac:dyDescent="0.25">
      <c r="B42" s="9">
        <v>500</v>
      </c>
      <c r="C42" s="10" t="s">
        <v>81</v>
      </c>
      <c r="D42" s="26"/>
      <c r="E42" s="26"/>
      <c r="F42" s="26"/>
      <c r="G42" s="40"/>
    </row>
    <row r="43" spans="2:11" ht="56.25" customHeight="1" thickBot="1" x14ac:dyDescent="0.25">
      <c r="B43" s="27">
        <v>501</v>
      </c>
      <c r="C43" s="28" t="s">
        <v>93</v>
      </c>
      <c r="D43" s="29" t="s">
        <v>2</v>
      </c>
      <c r="E43" s="30">
        <v>1920</v>
      </c>
      <c r="F43" s="29"/>
      <c r="G43" s="32">
        <f t="shared" ref="G43:G44" si="3">+E43*F43</f>
        <v>0</v>
      </c>
    </row>
    <row r="44" spans="2:11" ht="30.75" thickBot="1" x14ac:dyDescent="0.25">
      <c r="B44" s="27">
        <v>502</v>
      </c>
      <c r="C44" s="28" t="s">
        <v>92</v>
      </c>
      <c r="D44" s="29" t="s">
        <v>2</v>
      </c>
      <c r="E44" s="30">
        <f>11318+1720</f>
        <v>13038</v>
      </c>
      <c r="F44" s="29"/>
      <c r="G44" s="32">
        <f t="shared" si="3"/>
        <v>0</v>
      </c>
    </row>
    <row r="45" spans="2:11" ht="23.25" customHeight="1" thickBot="1" x14ac:dyDescent="0.25">
      <c r="B45" s="9"/>
      <c r="C45" s="10" t="s">
        <v>82</v>
      </c>
      <c r="D45" s="31"/>
      <c r="E45" s="31"/>
      <c r="F45" s="31"/>
      <c r="G45" s="39">
        <f>+G44+G43</f>
        <v>0</v>
      </c>
    </row>
    <row r="46" spans="2:11" ht="20.25" customHeight="1" thickBot="1" x14ac:dyDescent="0.25">
      <c r="B46" s="9">
        <v>600</v>
      </c>
      <c r="C46" s="10" t="s">
        <v>83</v>
      </c>
      <c r="D46" s="26"/>
      <c r="E46" s="26"/>
      <c r="F46" s="26"/>
      <c r="G46" s="40"/>
    </row>
    <row r="47" spans="2:11" ht="24.75" customHeight="1" thickBot="1" x14ac:dyDescent="0.25">
      <c r="B47" s="29">
        <v>501</v>
      </c>
      <c r="C47" s="28" t="s">
        <v>1</v>
      </c>
      <c r="D47" s="29" t="s">
        <v>5</v>
      </c>
      <c r="E47" s="29">
        <v>3</v>
      </c>
      <c r="F47" s="30"/>
      <c r="G47" s="32">
        <f>+E47*F47</f>
        <v>0</v>
      </c>
    </row>
    <row r="48" spans="2:11" ht="20.25" customHeight="1" thickBot="1" x14ac:dyDescent="0.25">
      <c r="B48" s="9"/>
      <c r="C48" s="10" t="s">
        <v>84</v>
      </c>
      <c r="D48" s="31"/>
      <c r="E48" s="31"/>
      <c r="F48" s="31"/>
      <c r="G48" s="39">
        <f>+G47</f>
        <v>0</v>
      </c>
    </row>
    <row r="49" spans="2:7" ht="24" customHeight="1" thickBot="1" x14ac:dyDescent="0.25">
      <c r="B49" s="57" t="s">
        <v>85</v>
      </c>
      <c r="C49" s="58"/>
      <c r="D49" s="33"/>
      <c r="E49" s="33"/>
      <c r="F49" s="33"/>
      <c r="G49" s="42">
        <f>+G48+G45+G41+G22+G14+G10</f>
        <v>0</v>
      </c>
    </row>
  </sheetData>
  <mergeCells count="2">
    <mergeCell ref="B49:C49"/>
    <mergeCell ref="B2:G2"/>
  </mergeCells>
  <pageMargins left="0.7" right="0.7" top="0.75" bottom="0.75" header="0.3" footer="0.3"/>
  <pageSetup paperSize="9" scale="7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48"/>
  <sheetViews>
    <sheetView topLeftCell="A34" zoomScaleNormal="100" zoomScaleSheetLayoutView="90" workbookViewId="0">
      <selection activeCell="C17" sqref="C17"/>
    </sheetView>
  </sheetViews>
  <sheetFormatPr baseColWidth="10" defaultRowHeight="14.25" x14ac:dyDescent="0.2"/>
  <cols>
    <col min="1" max="1" width="2.625" style="14" customWidth="1"/>
    <col min="2" max="2" width="6.75" style="18" customWidth="1"/>
    <col min="3" max="3" width="59.25" style="14" customWidth="1"/>
    <col min="4" max="4" width="8.125" style="14" customWidth="1"/>
    <col min="5" max="5" width="8.25" style="18" customWidth="1"/>
    <col min="6" max="6" width="11" style="18"/>
    <col min="7" max="7" width="15.875" style="18" customWidth="1"/>
    <col min="8" max="8" width="3.25" style="15" customWidth="1"/>
    <col min="9" max="9" width="3.875" style="15" customWidth="1"/>
    <col min="10" max="10" width="52.875" style="15" customWidth="1"/>
    <col min="11" max="11" width="3.125" style="2" bestFit="1" customWidth="1"/>
    <col min="12" max="16384" width="11" style="14"/>
  </cols>
  <sheetData>
    <row r="1" spans="2:8" ht="39" customHeight="1" thickBot="1" x14ac:dyDescent="0.25">
      <c r="B1" s="59" t="s">
        <v>117</v>
      </c>
      <c r="C1" s="60"/>
      <c r="D1" s="60"/>
      <c r="E1" s="60"/>
      <c r="F1" s="60"/>
      <c r="G1" s="61"/>
    </row>
    <row r="2" spans="2:8" ht="15" thickBot="1" x14ac:dyDescent="0.25"/>
    <row r="3" spans="2:8" ht="24" customHeight="1" thickBot="1" x14ac:dyDescent="0.25">
      <c r="B3" s="7" t="s">
        <v>31</v>
      </c>
      <c r="C3" s="43" t="s">
        <v>30</v>
      </c>
      <c r="D3" s="26" t="s">
        <v>5</v>
      </c>
      <c r="E3" s="26" t="s">
        <v>46</v>
      </c>
      <c r="F3" s="26" t="s">
        <v>47</v>
      </c>
      <c r="G3" s="26" t="s">
        <v>48</v>
      </c>
      <c r="H3" s="22"/>
    </row>
    <row r="4" spans="2:8" ht="21.75" customHeight="1" thickBot="1" x14ac:dyDescent="0.25">
      <c r="B4" s="9">
        <v>100</v>
      </c>
      <c r="C4" s="10" t="s">
        <v>73</v>
      </c>
      <c r="D4" s="26"/>
      <c r="E4" s="26"/>
      <c r="F4" s="26"/>
      <c r="G4" s="26"/>
      <c r="H4" s="22"/>
    </row>
    <row r="5" spans="2:8" ht="23.25" customHeight="1" thickBot="1" x14ac:dyDescent="0.25">
      <c r="B5" s="12">
        <v>101</v>
      </c>
      <c r="C5" s="13" t="s">
        <v>63</v>
      </c>
      <c r="D5" s="6" t="s">
        <v>0</v>
      </c>
      <c r="E5" s="5">
        <v>1</v>
      </c>
      <c r="F5" s="34"/>
      <c r="G5" s="5">
        <f>+F5*E5</f>
        <v>0</v>
      </c>
      <c r="H5" s="14"/>
    </row>
    <row r="6" spans="2:8" ht="23.25" customHeight="1" thickBot="1" x14ac:dyDescent="0.25">
      <c r="B6" s="12">
        <v>102</v>
      </c>
      <c r="C6" s="10" t="s">
        <v>38</v>
      </c>
      <c r="D6" s="6"/>
      <c r="E6" s="5"/>
      <c r="F6" s="34"/>
      <c r="G6" s="5"/>
      <c r="H6" s="14"/>
    </row>
    <row r="7" spans="2:8" ht="38.25" customHeight="1" thickBot="1" x14ac:dyDescent="0.25">
      <c r="B7" s="12" t="s">
        <v>39</v>
      </c>
      <c r="C7" s="13" t="s">
        <v>62</v>
      </c>
      <c r="D7" s="6" t="s">
        <v>0</v>
      </c>
      <c r="E7" s="5">
        <v>1</v>
      </c>
      <c r="F7" s="34"/>
      <c r="G7" s="5">
        <f t="shared" ref="G7:G8" si="0">+F7*E7</f>
        <v>0</v>
      </c>
      <c r="H7" s="14"/>
    </row>
    <row r="8" spans="2:8" ht="26.25" customHeight="1" thickBot="1" x14ac:dyDescent="0.25">
      <c r="B8" s="12" t="s">
        <v>40</v>
      </c>
      <c r="C8" s="13" t="s">
        <v>41</v>
      </c>
      <c r="D8" s="6" t="s">
        <v>0</v>
      </c>
      <c r="E8" s="5">
        <v>1</v>
      </c>
      <c r="F8" s="34"/>
      <c r="G8" s="5">
        <f t="shared" si="0"/>
        <v>0</v>
      </c>
      <c r="H8" s="14"/>
    </row>
    <row r="9" spans="2:8" ht="20.25" customHeight="1" thickBot="1" x14ac:dyDescent="0.25">
      <c r="B9" s="9"/>
      <c r="C9" s="10" t="s">
        <v>74</v>
      </c>
      <c r="D9" s="31"/>
      <c r="E9" s="31"/>
      <c r="F9" s="31"/>
      <c r="G9" s="39">
        <f>+SUM(G5:G8)</f>
        <v>0</v>
      </c>
      <c r="H9" s="22"/>
    </row>
    <row r="10" spans="2:8" ht="20.25" customHeight="1" thickBot="1" x14ac:dyDescent="0.25">
      <c r="B10" s="9">
        <v>200</v>
      </c>
      <c r="C10" s="10" t="s">
        <v>75</v>
      </c>
      <c r="D10" s="26"/>
      <c r="E10" s="26"/>
      <c r="F10" s="26"/>
      <c r="G10" s="40"/>
      <c r="H10" s="22"/>
    </row>
    <row r="11" spans="2:8" ht="49.5" customHeight="1" thickBot="1" x14ac:dyDescent="0.25">
      <c r="B11" s="27">
        <v>201</v>
      </c>
      <c r="C11" s="28" t="s">
        <v>29</v>
      </c>
      <c r="D11" s="29" t="s">
        <v>20</v>
      </c>
      <c r="E11" s="29">
        <v>85</v>
      </c>
      <c r="F11" s="29"/>
      <c r="G11" s="32">
        <f>+E11*F11</f>
        <v>0</v>
      </c>
      <c r="H11" s="23"/>
    </row>
    <row r="12" spans="2:8" ht="32.25" customHeight="1" thickBot="1" x14ac:dyDescent="0.25">
      <c r="B12" s="27">
        <v>202</v>
      </c>
      <c r="C12" s="28" t="s">
        <v>49</v>
      </c>
      <c r="D12" s="29" t="s">
        <v>20</v>
      </c>
      <c r="E12" s="29">
        <v>85</v>
      </c>
      <c r="F12" s="29"/>
      <c r="G12" s="32">
        <f>+E12*F12</f>
        <v>0</v>
      </c>
      <c r="H12" s="23"/>
    </row>
    <row r="13" spans="2:8" ht="23.25" customHeight="1" thickBot="1" x14ac:dyDescent="0.25">
      <c r="B13" s="9"/>
      <c r="C13" s="10" t="s">
        <v>76</v>
      </c>
      <c r="D13" s="31"/>
      <c r="E13" s="31"/>
      <c r="F13" s="31"/>
      <c r="G13" s="39">
        <f>+G12+G11</f>
        <v>0</v>
      </c>
      <c r="H13" s="22"/>
    </row>
    <row r="14" spans="2:8" ht="27" customHeight="1" thickBot="1" x14ac:dyDescent="0.25">
      <c r="B14" s="9">
        <v>300</v>
      </c>
      <c r="C14" s="10" t="s">
        <v>77</v>
      </c>
      <c r="D14" s="26"/>
      <c r="E14" s="26"/>
      <c r="F14" s="26"/>
      <c r="G14" s="40"/>
      <c r="H14" s="22"/>
    </row>
    <row r="15" spans="2:8" ht="30" customHeight="1" thickBot="1" x14ac:dyDescent="0.25">
      <c r="B15" s="27">
        <v>301</v>
      </c>
      <c r="C15" s="28" t="s">
        <v>27</v>
      </c>
      <c r="D15" s="29" t="s">
        <v>2</v>
      </c>
      <c r="E15" s="30">
        <v>1000</v>
      </c>
      <c r="F15" s="29"/>
      <c r="G15" s="32">
        <f t="shared" ref="G15:G20" si="1">+E15*F15</f>
        <v>0</v>
      </c>
      <c r="H15" s="23"/>
    </row>
    <row r="16" spans="2:8" ht="30" customHeight="1" thickBot="1" x14ac:dyDescent="0.25">
      <c r="B16" s="27">
        <v>302</v>
      </c>
      <c r="C16" s="28" t="s">
        <v>26</v>
      </c>
      <c r="D16" s="29" t="s">
        <v>2</v>
      </c>
      <c r="E16" s="30">
        <v>7698</v>
      </c>
      <c r="F16" s="29"/>
      <c r="G16" s="32">
        <f t="shared" si="1"/>
        <v>0</v>
      </c>
      <c r="H16" s="23"/>
    </row>
    <row r="17" spans="2:8" ht="30" customHeight="1" thickBot="1" x14ac:dyDescent="0.25">
      <c r="B17" s="27">
        <v>303</v>
      </c>
      <c r="C17" s="28" t="s">
        <v>50</v>
      </c>
      <c r="D17" s="29" t="s">
        <v>2</v>
      </c>
      <c r="E17" s="30">
        <v>0</v>
      </c>
      <c r="F17" s="29"/>
      <c r="G17" s="32">
        <f t="shared" si="1"/>
        <v>0</v>
      </c>
      <c r="H17" s="23"/>
    </row>
    <row r="18" spans="2:8" ht="30" customHeight="1" thickBot="1" x14ac:dyDescent="0.25">
      <c r="B18" s="27">
        <v>304</v>
      </c>
      <c r="C18" s="28" t="s">
        <v>42</v>
      </c>
      <c r="D18" s="29" t="s">
        <v>2</v>
      </c>
      <c r="E18" s="30">
        <v>7650</v>
      </c>
      <c r="F18" s="29"/>
      <c r="G18" s="32">
        <f t="shared" si="1"/>
        <v>0</v>
      </c>
      <c r="H18" s="23"/>
    </row>
    <row r="19" spans="2:8" ht="30" customHeight="1" thickBot="1" x14ac:dyDescent="0.25">
      <c r="B19" s="62">
        <v>305</v>
      </c>
      <c r="C19" s="63" t="s">
        <v>128</v>
      </c>
      <c r="D19" s="64" t="s">
        <v>2</v>
      </c>
      <c r="E19" s="65">
        <v>3061</v>
      </c>
      <c r="F19" s="64"/>
      <c r="G19" s="32">
        <f t="shared" si="1"/>
        <v>0</v>
      </c>
      <c r="H19" s="23"/>
    </row>
    <row r="20" spans="2:8" ht="30" customHeight="1" thickBot="1" x14ac:dyDescent="0.25">
      <c r="B20" s="27">
        <v>306</v>
      </c>
      <c r="C20" s="28" t="s">
        <v>21</v>
      </c>
      <c r="D20" s="29" t="s">
        <v>2</v>
      </c>
      <c r="E20" s="30">
        <v>7279.04</v>
      </c>
      <c r="F20" s="29"/>
      <c r="G20" s="32">
        <f t="shared" si="1"/>
        <v>0</v>
      </c>
      <c r="H20" s="22"/>
    </row>
    <row r="21" spans="2:8" ht="31.5" customHeight="1" thickBot="1" x14ac:dyDescent="0.25">
      <c r="B21" s="9"/>
      <c r="C21" s="10" t="s">
        <v>78</v>
      </c>
      <c r="D21" s="31"/>
      <c r="E21" s="31"/>
      <c r="F21" s="31"/>
      <c r="G21" s="39">
        <f>+SUM(G15:G20)</f>
        <v>0</v>
      </c>
      <c r="H21" s="23"/>
    </row>
    <row r="22" spans="2:8" ht="31.5" customHeight="1" thickBot="1" x14ac:dyDescent="0.25">
      <c r="B22" s="9">
        <v>400</v>
      </c>
      <c r="C22" s="10" t="s">
        <v>79</v>
      </c>
      <c r="D22" s="26"/>
      <c r="E22" s="26"/>
      <c r="F22" s="26"/>
      <c r="G22" s="40"/>
      <c r="H22" s="23"/>
    </row>
    <row r="23" spans="2:8" ht="42.75" customHeight="1" thickBot="1" x14ac:dyDescent="0.25">
      <c r="B23" s="27">
        <v>401</v>
      </c>
      <c r="C23" s="28" t="s">
        <v>52</v>
      </c>
      <c r="D23" s="29" t="s">
        <v>53</v>
      </c>
      <c r="E23" s="30">
        <v>4000</v>
      </c>
      <c r="F23" s="29"/>
      <c r="G23" s="32">
        <f t="shared" ref="G23:G39" si="2">+E23*F23</f>
        <v>0</v>
      </c>
      <c r="H23" s="23"/>
    </row>
    <row r="24" spans="2:8" ht="81.75" customHeight="1" thickBot="1" x14ac:dyDescent="0.25">
      <c r="B24" s="27">
        <v>402</v>
      </c>
      <c r="C24" s="28" t="s">
        <v>54</v>
      </c>
      <c r="D24" s="29" t="s">
        <v>53</v>
      </c>
      <c r="E24" s="29">
        <v>75</v>
      </c>
      <c r="F24" s="29"/>
      <c r="G24" s="32">
        <f t="shared" si="2"/>
        <v>0</v>
      </c>
      <c r="H24" s="23"/>
    </row>
    <row r="25" spans="2:8" ht="31.5" customHeight="1" thickBot="1" x14ac:dyDescent="0.25">
      <c r="B25" s="27">
        <v>403</v>
      </c>
      <c r="C25" s="28" t="s">
        <v>43</v>
      </c>
      <c r="D25" s="29" t="s">
        <v>5</v>
      </c>
      <c r="E25" s="29">
        <v>1</v>
      </c>
      <c r="F25" s="30"/>
      <c r="G25" s="32">
        <f t="shared" si="2"/>
        <v>0</v>
      </c>
      <c r="H25" s="23"/>
    </row>
    <row r="26" spans="2:8" ht="31.5" customHeight="1" thickBot="1" x14ac:dyDescent="0.25">
      <c r="B26" s="27">
        <v>404</v>
      </c>
      <c r="C26" s="28" t="s">
        <v>16</v>
      </c>
      <c r="D26" s="29" t="s">
        <v>5</v>
      </c>
      <c r="E26" s="29">
        <v>1</v>
      </c>
      <c r="F26" s="30"/>
      <c r="G26" s="32">
        <f t="shared" si="2"/>
        <v>0</v>
      </c>
      <c r="H26" s="23"/>
    </row>
    <row r="27" spans="2:8" ht="31.5" customHeight="1" thickBot="1" x14ac:dyDescent="0.25">
      <c r="B27" s="27">
        <v>405</v>
      </c>
      <c r="C27" s="28" t="s">
        <v>15</v>
      </c>
      <c r="D27" s="29" t="s">
        <v>5</v>
      </c>
      <c r="E27" s="29">
        <v>3</v>
      </c>
      <c r="F27" s="29"/>
      <c r="G27" s="32">
        <f t="shared" si="2"/>
        <v>0</v>
      </c>
      <c r="H27" s="23"/>
    </row>
    <row r="28" spans="2:8" ht="31.5" customHeight="1" thickBot="1" x14ac:dyDescent="0.25">
      <c r="B28" s="27">
        <v>406</v>
      </c>
      <c r="C28" s="28" t="s">
        <v>14</v>
      </c>
      <c r="D28" s="29" t="s">
        <v>5</v>
      </c>
      <c r="E28" s="29">
        <v>10</v>
      </c>
      <c r="F28" s="29"/>
      <c r="G28" s="32">
        <f t="shared" si="2"/>
        <v>0</v>
      </c>
      <c r="H28" s="23"/>
    </row>
    <row r="29" spans="2:8" ht="31.5" customHeight="1" thickBot="1" x14ac:dyDescent="0.25">
      <c r="B29" s="27">
        <v>407</v>
      </c>
      <c r="C29" s="28" t="s">
        <v>13</v>
      </c>
      <c r="D29" s="29" t="s">
        <v>5</v>
      </c>
      <c r="E29" s="29">
        <v>10</v>
      </c>
      <c r="F29" s="29"/>
      <c r="G29" s="32">
        <f t="shared" si="2"/>
        <v>0</v>
      </c>
      <c r="H29" s="23"/>
    </row>
    <row r="30" spans="2:8" ht="31.5" customHeight="1" thickBot="1" x14ac:dyDescent="0.25">
      <c r="B30" s="27">
        <v>408</v>
      </c>
      <c r="C30" s="28" t="s">
        <v>57</v>
      </c>
      <c r="D30" s="29" t="s">
        <v>5</v>
      </c>
      <c r="E30" s="36">
        <v>1</v>
      </c>
      <c r="F30" s="30"/>
      <c r="G30" s="32">
        <f>+E30*F30</f>
        <v>0</v>
      </c>
      <c r="H30" s="23"/>
    </row>
    <row r="31" spans="2:8" ht="31.5" customHeight="1" thickBot="1" x14ac:dyDescent="0.25">
      <c r="B31" s="27">
        <v>409</v>
      </c>
      <c r="C31" s="28" t="s">
        <v>86</v>
      </c>
      <c r="D31" s="29" t="s">
        <v>5</v>
      </c>
      <c r="E31" s="29">
        <v>2</v>
      </c>
      <c r="F31" s="30"/>
      <c r="G31" s="32">
        <f t="shared" si="2"/>
        <v>0</v>
      </c>
      <c r="H31" s="23"/>
    </row>
    <row r="32" spans="2:8" ht="31.5" customHeight="1" thickBot="1" x14ac:dyDescent="0.25">
      <c r="B32" s="27">
        <v>410</v>
      </c>
      <c r="C32" s="28" t="s">
        <v>44</v>
      </c>
      <c r="D32" s="29" t="s">
        <v>5</v>
      </c>
      <c r="E32" s="29">
        <v>1</v>
      </c>
      <c r="F32" s="30"/>
      <c r="G32" s="32">
        <f t="shared" si="2"/>
        <v>0</v>
      </c>
      <c r="H32" s="23"/>
    </row>
    <row r="33" spans="2:8" ht="31.5" customHeight="1" thickBot="1" x14ac:dyDescent="0.25">
      <c r="B33" s="27">
        <v>411</v>
      </c>
      <c r="C33" s="28" t="s">
        <v>87</v>
      </c>
      <c r="D33" s="29" t="s">
        <v>5</v>
      </c>
      <c r="E33" s="29">
        <v>1</v>
      </c>
      <c r="F33" s="30"/>
      <c r="G33" s="32">
        <f t="shared" si="2"/>
        <v>0</v>
      </c>
      <c r="H33" s="23"/>
    </row>
    <row r="34" spans="2:8" ht="35.25" customHeight="1" thickBot="1" x14ac:dyDescent="0.25">
      <c r="B34" s="27">
        <v>412</v>
      </c>
      <c r="C34" s="28" t="s">
        <v>88</v>
      </c>
      <c r="D34" s="29" t="s">
        <v>5</v>
      </c>
      <c r="E34" s="36">
        <v>0</v>
      </c>
      <c r="F34" s="30"/>
      <c r="G34" s="32">
        <f t="shared" si="2"/>
        <v>0</v>
      </c>
      <c r="H34" s="22"/>
    </row>
    <row r="35" spans="2:8" ht="45" customHeight="1" thickBot="1" x14ac:dyDescent="0.25">
      <c r="B35" s="27">
        <v>413</v>
      </c>
      <c r="C35" s="28" t="s">
        <v>89</v>
      </c>
      <c r="D35" s="29" t="s">
        <v>5</v>
      </c>
      <c r="E35" s="29">
        <v>10</v>
      </c>
      <c r="F35" s="30"/>
      <c r="G35" s="32">
        <f t="shared" si="2"/>
        <v>0</v>
      </c>
      <c r="H35" s="23"/>
    </row>
    <row r="36" spans="2:8" ht="37.5" customHeight="1" thickBot="1" x14ac:dyDescent="0.25">
      <c r="B36" s="27">
        <v>414</v>
      </c>
      <c r="C36" s="28" t="s">
        <v>60</v>
      </c>
      <c r="D36" s="29" t="s">
        <v>5</v>
      </c>
      <c r="E36" s="29">
        <v>11</v>
      </c>
      <c r="F36" s="29"/>
      <c r="G36" s="32">
        <f t="shared" si="2"/>
        <v>0</v>
      </c>
      <c r="H36" s="22"/>
    </row>
    <row r="37" spans="2:8" ht="27" customHeight="1" thickBot="1" x14ac:dyDescent="0.25">
      <c r="B37" s="27">
        <v>415</v>
      </c>
      <c r="C37" s="28" t="s">
        <v>7</v>
      </c>
      <c r="D37" s="29" t="s">
        <v>5</v>
      </c>
      <c r="E37" s="29">
        <v>7</v>
      </c>
      <c r="F37" s="29"/>
      <c r="G37" s="32">
        <f t="shared" si="2"/>
        <v>0</v>
      </c>
      <c r="H37" s="23"/>
    </row>
    <row r="38" spans="2:8" ht="24.75" customHeight="1" thickBot="1" x14ac:dyDescent="0.25">
      <c r="B38" s="27">
        <v>416</v>
      </c>
      <c r="C38" s="28" t="s">
        <v>6</v>
      </c>
      <c r="D38" s="29" t="s">
        <v>5</v>
      </c>
      <c r="E38" s="29">
        <v>10</v>
      </c>
      <c r="F38" s="29"/>
      <c r="G38" s="32">
        <f t="shared" si="2"/>
        <v>0</v>
      </c>
      <c r="H38" s="22"/>
    </row>
    <row r="39" spans="2:8" ht="54" customHeight="1" thickBot="1" x14ac:dyDescent="0.25">
      <c r="B39" s="27">
        <v>417</v>
      </c>
      <c r="C39" s="28" t="s">
        <v>61</v>
      </c>
      <c r="D39" s="29" t="s">
        <v>5</v>
      </c>
      <c r="E39" s="29">
        <v>1</v>
      </c>
      <c r="F39" s="30"/>
      <c r="G39" s="32">
        <f t="shared" si="2"/>
        <v>0</v>
      </c>
      <c r="H39" s="22"/>
    </row>
    <row r="40" spans="2:8" ht="21.75" customHeight="1" thickBot="1" x14ac:dyDescent="0.25">
      <c r="B40" s="9"/>
      <c r="C40" s="10" t="s">
        <v>80</v>
      </c>
      <c r="D40" s="31"/>
      <c r="E40" s="31"/>
      <c r="F40" s="31"/>
      <c r="G40" s="39">
        <f>+SUM(G23:G39)</f>
        <v>0</v>
      </c>
    </row>
    <row r="41" spans="2:8" ht="15" thickBot="1" x14ac:dyDescent="0.25">
      <c r="B41" s="9">
        <v>500</v>
      </c>
      <c r="C41" s="10" t="s">
        <v>81</v>
      </c>
      <c r="D41" s="26"/>
      <c r="E41" s="26"/>
      <c r="F41" s="26"/>
      <c r="G41" s="40"/>
    </row>
    <row r="42" spans="2:8" ht="56.25" customHeight="1" thickBot="1" x14ac:dyDescent="0.25">
      <c r="B42" s="27">
        <v>501</v>
      </c>
      <c r="C42" s="28" t="s">
        <v>94</v>
      </c>
      <c r="D42" s="29" t="s">
        <v>2</v>
      </c>
      <c r="E42" s="30">
        <v>0</v>
      </c>
      <c r="F42" s="29"/>
      <c r="G42" s="32">
        <f t="shared" ref="G42:G43" si="3">+E42*F42</f>
        <v>0</v>
      </c>
    </row>
    <row r="43" spans="2:8" ht="30.75" thickBot="1" x14ac:dyDescent="0.25">
      <c r="B43" s="27">
        <v>502</v>
      </c>
      <c r="C43" s="28" t="s">
        <v>92</v>
      </c>
      <c r="D43" s="29" t="s">
        <v>2</v>
      </c>
      <c r="E43" s="30">
        <v>7279</v>
      </c>
      <c r="F43" s="29"/>
      <c r="G43" s="32">
        <f t="shared" si="3"/>
        <v>0</v>
      </c>
    </row>
    <row r="44" spans="2:8" ht="23.25" customHeight="1" thickBot="1" x14ac:dyDescent="0.25">
      <c r="B44" s="9"/>
      <c r="C44" s="10" t="s">
        <v>82</v>
      </c>
      <c r="D44" s="31"/>
      <c r="E44" s="31"/>
      <c r="F44" s="31"/>
      <c r="G44" s="39">
        <f>+G43+G42</f>
        <v>0</v>
      </c>
    </row>
    <row r="45" spans="2:8" ht="20.25" customHeight="1" thickBot="1" x14ac:dyDescent="0.25">
      <c r="B45" s="9">
        <v>600</v>
      </c>
      <c r="C45" s="10" t="s">
        <v>83</v>
      </c>
      <c r="D45" s="26"/>
      <c r="E45" s="26"/>
      <c r="F45" s="26"/>
      <c r="G45" s="40"/>
    </row>
    <row r="46" spans="2:8" ht="24.75" customHeight="1" thickBot="1" x14ac:dyDescent="0.25">
      <c r="B46" s="29">
        <v>501</v>
      </c>
      <c r="C46" s="28" t="s">
        <v>1</v>
      </c>
      <c r="D46" s="29" t="s">
        <v>5</v>
      </c>
      <c r="E46" s="29">
        <v>3</v>
      </c>
      <c r="F46" s="30"/>
      <c r="G46" s="32">
        <f>+E46*F46</f>
        <v>0</v>
      </c>
    </row>
    <row r="47" spans="2:8" ht="20.25" customHeight="1" thickBot="1" x14ac:dyDescent="0.25">
      <c r="B47" s="9"/>
      <c r="C47" s="10" t="s">
        <v>84</v>
      </c>
      <c r="D47" s="31"/>
      <c r="E47" s="31"/>
      <c r="F47" s="31"/>
      <c r="G47" s="39">
        <f>+G46</f>
        <v>0</v>
      </c>
    </row>
    <row r="48" spans="2:8" ht="24" customHeight="1" thickBot="1" x14ac:dyDescent="0.25">
      <c r="B48" s="57" t="s">
        <v>85</v>
      </c>
      <c r="C48" s="58"/>
      <c r="D48" s="33"/>
      <c r="E48" s="33"/>
      <c r="F48" s="33"/>
      <c r="G48" s="42">
        <f>+G47+G44+G40+G21+G13+G9</f>
        <v>0</v>
      </c>
    </row>
  </sheetData>
  <mergeCells count="2">
    <mergeCell ref="B48:C48"/>
    <mergeCell ref="B1:G1"/>
  </mergeCells>
  <pageMargins left="0.7" right="0.7" top="0.75" bottom="0.75" header="0.3" footer="0.3"/>
  <pageSetup paperSize="9" scale="7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77"/>
  <sheetViews>
    <sheetView topLeftCell="A37" zoomScaleNormal="100" zoomScaleSheetLayoutView="90" workbookViewId="0">
      <selection activeCell="B1" sqref="B1:G1"/>
    </sheetView>
  </sheetViews>
  <sheetFormatPr baseColWidth="10" defaultRowHeight="14.25" x14ac:dyDescent="0.2"/>
  <cols>
    <col min="1" max="1" width="2.625" style="14" customWidth="1"/>
    <col min="2" max="2" width="6.75" style="18" customWidth="1"/>
    <col min="3" max="3" width="59.5" style="14" customWidth="1"/>
    <col min="4" max="4" width="8.125" style="14" customWidth="1"/>
    <col min="5" max="5" width="8.25" style="18" customWidth="1"/>
    <col min="6" max="6" width="11" style="18"/>
    <col min="7" max="7" width="15.875" style="18" customWidth="1"/>
    <col min="8" max="8" width="3.25" style="15" customWidth="1"/>
    <col min="9" max="16384" width="11" style="14"/>
  </cols>
  <sheetData>
    <row r="1" spans="2:8" ht="38.25" customHeight="1" thickBot="1" x14ac:dyDescent="0.25">
      <c r="B1" s="59" t="s">
        <v>118</v>
      </c>
      <c r="C1" s="60"/>
      <c r="D1" s="60"/>
      <c r="E1" s="60"/>
      <c r="F1" s="60"/>
      <c r="G1" s="61"/>
    </row>
    <row r="2" spans="2:8" ht="15" thickBot="1" x14ac:dyDescent="0.25"/>
    <row r="3" spans="2:8" ht="24" customHeight="1" thickBot="1" x14ac:dyDescent="0.25">
      <c r="B3" s="7" t="s">
        <v>31</v>
      </c>
      <c r="C3" s="43" t="s">
        <v>30</v>
      </c>
      <c r="D3" s="26" t="s">
        <v>5</v>
      </c>
      <c r="E3" s="26" t="s">
        <v>46</v>
      </c>
      <c r="F3" s="26" t="s">
        <v>47</v>
      </c>
      <c r="G3" s="26" t="s">
        <v>48</v>
      </c>
      <c r="H3" s="22"/>
    </row>
    <row r="4" spans="2:8" ht="21.75" customHeight="1" thickBot="1" x14ac:dyDescent="0.25">
      <c r="B4" s="9">
        <v>100</v>
      </c>
      <c r="C4" s="10" t="s">
        <v>73</v>
      </c>
      <c r="D4" s="26"/>
      <c r="E4" s="26"/>
      <c r="F4" s="26"/>
      <c r="G4" s="26"/>
      <c r="H4" s="22"/>
    </row>
    <row r="5" spans="2:8" ht="28.5" customHeight="1" thickBot="1" x14ac:dyDescent="0.25">
      <c r="B5" s="12">
        <v>101</v>
      </c>
      <c r="C5" s="13" t="s">
        <v>63</v>
      </c>
      <c r="D5" s="6" t="s">
        <v>0</v>
      </c>
      <c r="E5" s="5">
        <v>1</v>
      </c>
      <c r="F5" s="34"/>
      <c r="G5" s="5">
        <f>+F5*E5</f>
        <v>0</v>
      </c>
      <c r="H5" s="14"/>
    </row>
    <row r="6" spans="2:8" ht="28.5" customHeight="1" thickBot="1" x14ac:dyDescent="0.25">
      <c r="B6" s="12">
        <v>102</v>
      </c>
      <c r="C6" s="10" t="s">
        <v>38</v>
      </c>
      <c r="D6" s="6"/>
      <c r="E6" s="5"/>
      <c r="F6" s="34"/>
      <c r="G6" s="5"/>
      <c r="H6" s="14"/>
    </row>
    <row r="7" spans="2:8" ht="32.25" customHeight="1" thickBot="1" x14ac:dyDescent="0.25">
      <c r="B7" s="12" t="s">
        <v>39</v>
      </c>
      <c r="C7" s="13" t="s">
        <v>62</v>
      </c>
      <c r="D7" s="6" t="s">
        <v>0</v>
      </c>
      <c r="E7" s="5">
        <v>1</v>
      </c>
      <c r="F7" s="34"/>
      <c r="G7" s="5">
        <f t="shared" ref="G7:G8" si="0">+F7*E7</f>
        <v>0</v>
      </c>
      <c r="H7" s="14"/>
    </row>
    <row r="8" spans="2:8" ht="26.25" customHeight="1" thickBot="1" x14ac:dyDescent="0.25">
      <c r="B8" s="12" t="s">
        <v>40</v>
      </c>
      <c r="C8" s="13" t="s">
        <v>41</v>
      </c>
      <c r="D8" s="6" t="s">
        <v>0</v>
      </c>
      <c r="E8" s="5">
        <v>1</v>
      </c>
      <c r="F8" s="34"/>
      <c r="G8" s="5">
        <f t="shared" si="0"/>
        <v>0</v>
      </c>
      <c r="H8" s="14"/>
    </row>
    <row r="9" spans="2:8" ht="20.25" customHeight="1" thickBot="1" x14ac:dyDescent="0.25">
      <c r="B9" s="9"/>
      <c r="C9" s="10" t="s">
        <v>74</v>
      </c>
      <c r="D9" s="31"/>
      <c r="E9" s="31"/>
      <c r="F9" s="31"/>
      <c r="G9" s="39">
        <f>+SUM(G5:G8)</f>
        <v>0</v>
      </c>
      <c r="H9" s="22"/>
    </row>
    <row r="10" spans="2:8" ht="20.25" customHeight="1" thickBot="1" x14ac:dyDescent="0.25">
      <c r="B10" s="9">
        <v>200</v>
      </c>
      <c r="C10" s="10" t="s">
        <v>75</v>
      </c>
      <c r="D10" s="26"/>
      <c r="E10" s="26"/>
      <c r="F10" s="26"/>
      <c r="G10" s="40"/>
      <c r="H10" s="22"/>
    </row>
    <row r="11" spans="2:8" ht="49.5" customHeight="1" thickBot="1" x14ac:dyDescent="0.25">
      <c r="B11" s="27">
        <v>201</v>
      </c>
      <c r="C11" s="28" t="s">
        <v>29</v>
      </c>
      <c r="D11" s="29" t="s">
        <v>20</v>
      </c>
      <c r="E11" s="29">
        <v>75</v>
      </c>
      <c r="F11" s="29"/>
      <c r="G11" s="32">
        <f>+E11*F11</f>
        <v>0</v>
      </c>
      <c r="H11" s="23"/>
    </row>
    <row r="12" spans="2:8" ht="32.25" customHeight="1" thickBot="1" x14ac:dyDescent="0.25">
      <c r="B12" s="27">
        <v>202</v>
      </c>
      <c r="C12" s="28" t="s">
        <v>49</v>
      </c>
      <c r="D12" s="29" t="s">
        <v>20</v>
      </c>
      <c r="E12" s="29">
        <v>75</v>
      </c>
      <c r="F12" s="29"/>
      <c r="G12" s="32">
        <f>+E12*F12</f>
        <v>0</v>
      </c>
      <c r="H12" s="23"/>
    </row>
    <row r="13" spans="2:8" ht="23.25" customHeight="1" thickBot="1" x14ac:dyDescent="0.25">
      <c r="B13" s="9"/>
      <c r="C13" s="10" t="s">
        <v>76</v>
      </c>
      <c r="D13" s="31"/>
      <c r="E13" s="31"/>
      <c r="F13" s="31"/>
      <c r="G13" s="39">
        <f>+G12+G11</f>
        <v>0</v>
      </c>
      <c r="H13" s="22"/>
    </row>
    <row r="14" spans="2:8" ht="27" customHeight="1" thickBot="1" x14ac:dyDescent="0.25">
      <c r="B14" s="9">
        <v>300</v>
      </c>
      <c r="C14" s="10" t="s">
        <v>77</v>
      </c>
      <c r="D14" s="26"/>
      <c r="E14" s="26"/>
      <c r="F14" s="26"/>
      <c r="G14" s="40"/>
      <c r="H14" s="22"/>
    </row>
    <row r="15" spans="2:8" ht="30" customHeight="1" thickBot="1" x14ac:dyDescent="0.25">
      <c r="B15" s="27">
        <v>301</v>
      </c>
      <c r="C15" s="28" t="s">
        <v>27</v>
      </c>
      <c r="D15" s="29" t="s">
        <v>2</v>
      </c>
      <c r="E15" s="30">
        <v>500</v>
      </c>
      <c r="F15" s="29"/>
      <c r="G15" s="32">
        <f t="shared" ref="G15:G21" si="1">+E15*F15</f>
        <v>0</v>
      </c>
      <c r="H15" s="23"/>
    </row>
    <row r="16" spans="2:8" ht="30" customHeight="1" thickBot="1" x14ac:dyDescent="0.25">
      <c r="B16" s="27">
        <v>302</v>
      </c>
      <c r="C16" s="28" t="s">
        <v>26</v>
      </c>
      <c r="D16" s="29" t="s">
        <v>2</v>
      </c>
      <c r="E16" s="30">
        <v>5692</v>
      </c>
      <c r="F16" s="29"/>
      <c r="G16" s="32">
        <f t="shared" si="1"/>
        <v>0</v>
      </c>
      <c r="H16" s="23"/>
    </row>
    <row r="17" spans="2:10" ht="30" customHeight="1" thickBot="1" x14ac:dyDescent="0.25">
      <c r="B17" s="27">
        <v>303</v>
      </c>
      <c r="C17" s="28" t="s">
        <v>50</v>
      </c>
      <c r="D17" s="29" t="s">
        <v>2</v>
      </c>
      <c r="E17" s="30">
        <v>2554</v>
      </c>
      <c r="F17" s="29"/>
      <c r="G17" s="32">
        <f t="shared" si="1"/>
        <v>0</v>
      </c>
      <c r="H17" s="23"/>
      <c r="J17" s="44"/>
    </row>
    <row r="18" spans="2:10" ht="30" customHeight="1" thickBot="1" x14ac:dyDescent="0.25">
      <c r="B18" s="27">
        <v>304</v>
      </c>
      <c r="C18" s="28" t="s">
        <v>42</v>
      </c>
      <c r="D18" s="29" t="s">
        <v>2</v>
      </c>
      <c r="E18" s="30">
        <v>1420</v>
      </c>
      <c r="F18" s="29"/>
      <c r="G18" s="32">
        <f>+E18*F18</f>
        <v>0</v>
      </c>
      <c r="H18" s="23"/>
    </row>
    <row r="19" spans="2:10" ht="30" customHeight="1" thickBot="1" x14ac:dyDescent="0.25">
      <c r="B19" s="27">
        <v>305</v>
      </c>
      <c r="C19" s="24" t="s">
        <v>51</v>
      </c>
      <c r="D19" s="25" t="s">
        <v>22</v>
      </c>
      <c r="E19" s="30">
        <v>7357</v>
      </c>
      <c r="F19" s="29"/>
      <c r="G19" s="32">
        <f t="shared" si="1"/>
        <v>0</v>
      </c>
      <c r="H19" s="23"/>
    </row>
    <row r="20" spans="2:10" ht="39.75" customHeight="1" thickBot="1" x14ac:dyDescent="0.25">
      <c r="B20" s="27">
        <v>306</v>
      </c>
      <c r="C20" s="24" t="s">
        <v>96</v>
      </c>
      <c r="D20" s="25" t="s">
        <v>2</v>
      </c>
      <c r="E20" s="30">
        <v>3430</v>
      </c>
      <c r="F20" s="29"/>
      <c r="G20" s="32">
        <f t="shared" si="1"/>
        <v>0</v>
      </c>
      <c r="H20" s="23"/>
    </row>
    <row r="21" spans="2:10" ht="30" customHeight="1" thickBot="1" x14ac:dyDescent="0.25">
      <c r="B21" s="27">
        <v>307</v>
      </c>
      <c r="C21" s="28" t="s">
        <v>21</v>
      </c>
      <c r="D21" s="29" t="s">
        <v>2</v>
      </c>
      <c r="E21" s="30">
        <v>5292</v>
      </c>
      <c r="F21" s="29"/>
      <c r="G21" s="32">
        <f t="shared" si="1"/>
        <v>0</v>
      </c>
      <c r="H21" s="22"/>
    </row>
    <row r="22" spans="2:10" ht="22.5" customHeight="1" thickBot="1" x14ac:dyDescent="0.25">
      <c r="B22" s="9"/>
      <c r="C22" s="10" t="s">
        <v>78</v>
      </c>
      <c r="D22" s="31"/>
      <c r="E22" s="31"/>
      <c r="F22" s="31"/>
      <c r="G22" s="39">
        <f>+SUM(G15:G21)</f>
        <v>0</v>
      </c>
      <c r="H22" s="23"/>
    </row>
    <row r="23" spans="2:10" ht="22.5" customHeight="1" thickBot="1" x14ac:dyDescent="0.25">
      <c r="B23" s="9">
        <v>400</v>
      </c>
      <c r="C23" s="10" t="s">
        <v>79</v>
      </c>
      <c r="D23" s="26"/>
      <c r="E23" s="26"/>
      <c r="F23" s="26"/>
      <c r="G23" s="40"/>
      <c r="H23" s="23"/>
    </row>
    <row r="24" spans="2:10" ht="42.75" customHeight="1" thickBot="1" x14ac:dyDescent="0.25">
      <c r="B24" s="27">
        <v>401</v>
      </c>
      <c r="C24" s="28" t="s">
        <v>52</v>
      </c>
      <c r="D24" s="29" t="s">
        <v>53</v>
      </c>
      <c r="E24" s="30">
        <v>0</v>
      </c>
      <c r="F24" s="29"/>
      <c r="G24" s="32">
        <f t="shared" ref="G24:G42" si="2">+E24*F24</f>
        <v>0</v>
      </c>
      <c r="H24" s="23"/>
    </row>
    <row r="25" spans="2:10" ht="81.75" customHeight="1" thickBot="1" x14ac:dyDescent="0.25">
      <c r="B25" s="27">
        <v>402</v>
      </c>
      <c r="C25" s="28" t="s">
        <v>54</v>
      </c>
      <c r="D25" s="29" t="s">
        <v>53</v>
      </c>
      <c r="E25" s="29">
        <v>0</v>
      </c>
      <c r="F25" s="29"/>
      <c r="G25" s="32">
        <f t="shared" si="2"/>
        <v>0</v>
      </c>
      <c r="H25" s="23"/>
    </row>
    <row r="26" spans="2:10" ht="36.75" customHeight="1" thickBot="1" x14ac:dyDescent="0.25">
      <c r="B26" s="27">
        <v>403</v>
      </c>
      <c r="C26" s="24" t="s">
        <v>65</v>
      </c>
      <c r="D26" s="25" t="s">
        <v>2</v>
      </c>
      <c r="E26" s="29">
        <v>0</v>
      </c>
      <c r="F26" s="29"/>
      <c r="G26" s="32">
        <f t="shared" si="2"/>
        <v>0</v>
      </c>
      <c r="H26" s="23"/>
    </row>
    <row r="27" spans="2:10" ht="43.5" customHeight="1" thickBot="1" x14ac:dyDescent="0.25">
      <c r="B27" s="27">
        <v>404</v>
      </c>
      <c r="C27" s="28" t="s">
        <v>15</v>
      </c>
      <c r="D27" s="29" t="s">
        <v>5</v>
      </c>
      <c r="E27" s="29">
        <v>0</v>
      </c>
      <c r="F27" s="29"/>
      <c r="G27" s="32">
        <f>+E27*F27</f>
        <v>0</v>
      </c>
      <c r="H27" s="23"/>
    </row>
    <row r="28" spans="2:10" ht="37.5" customHeight="1" thickBot="1" x14ac:dyDescent="0.25">
      <c r="B28" s="27">
        <v>405</v>
      </c>
      <c r="C28" s="24" t="s">
        <v>66</v>
      </c>
      <c r="D28" s="29" t="s">
        <v>5</v>
      </c>
      <c r="E28" s="29">
        <v>1</v>
      </c>
      <c r="F28" s="30"/>
      <c r="G28" s="32">
        <f>+E28*F28</f>
        <v>0</v>
      </c>
      <c r="H28" s="23"/>
    </row>
    <row r="29" spans="2:10" ht="36.75" customHeight="1" thickBot="1" x14ac:dyDescent="0.25">
      <c r="B29" s="27">
        <v>406</v>
      </c>
      <c r="C29" s="28" t="s">
        <v>16</v>
      </c>
      <c r="D29" s="29" t="s">
        <v>5</v>
      </c>
      <c r="E29" s="29">
        <v>1</v>
      </c>
      <c r="F29" s="30"/>
      <c r="G29" s="32">
        <f t="shared" si="2"/>
        <v>0</v>
      </c>
      <c r="H29" s="23"/>
    </row>
    <row r="30" spans="2:10" ht="43.5" customHeight="1" thickBot="1" x14ac:dyDescent="0.25">
      <c r="B30" s="27">
        <v>407</v>
      </c>
      <c r="C30" s="28" t="s">
        <v>14</v>
      </c>
      <c r="D30" s="29" t="s">
        <v>5</v>
      </c>
      <c r="E30" s="29">
        <v>14</v>
      </c>
      <c r="F30" s="29"/>
      <c r="G30" s="32">
        <f t="shared" si="2"/>
        <v>0</v>
      </c>
      <c r="H30" s="23"/>
    </row>
    <row r="31" spans="2:10" ht="26.25" customHeight="1" thickBot="1" x14ac:dyDescent="0.25">
      <c r="B31" s="27">
        <v>408</v>
      </c>
      <c r="C31" s="28" t="s">
        <v>13</v>
      </c>
      <c r="D31" s="29" t="s">
        <v>5</v>
      </c>
      <c r="E31" s="29">
        <v>14</v>
      </c>
      <c r="F31" s="29"/>
      <c r="G31" s="32">
        <f t="shared" si="2"/>
        <v>0</v>
      </c>
      <c r="H31" s="23"/>
    </row>
    <row r="32" spans="2:10" ht="42" customHeight="1" thickBot="1" x14ac:dyDescent="0.25">
      <c r="B32" s="27">
        <v>409</v>
      </c>
      <c r="C32" s="35" t="s">
        <v>55</v>
      </c>
      <c r="D32" s="36" t="s">
        <v>5</v>
      </c>
      <c r="E32" s="36">
        <v>1</v>
      </c>
      <c r="F32" s="37"/>
      <c r="G32" s="41">
        <f t="shared" si="2"/>
        <v>0</v>
      </c>
      <c r="H32" s="23"/>
    </row>
    <row r="33" spans="2:8" ht="39" customHeight="1" thickBot="1" x14ac:dyDescent="0.25">
      <c r="B33" s="27">
        <v>410</v>
      </c>
      <c r="C33" s="24" t="s">
        <v>67</v>
      </c>
      <c r="D33" s="25" t="s">
        <v>5</v>
      </c>
      <c r="E33" s="25">
        <v>1</v>
      </c>
      <c r="F33" s="37"/>
      <c r="G33" s="32">
        <f t="shared" si="2"/>
        <v>0</v>
      </c>
      <c r="H33" s="23"/>
    </row>
    <row r="34" spans="2:8" ht="31.5" customHeight="1" thickBot="1" x14ac:dyDescent="0.25">
      <c r="B34" s="27">
        <v>411</v>
      </c>
      <c r="C34" s="28" t="s">
        <v>56</v>
      </c>
      <c r="D34" s="29" t="s">
        <v>5</v>
      </c>
      <c r="E34" s="36">
        <v>1</v>
      </c>
      <c r="F34" s="30"/>
      <c r="G34" s="32">
        <f t="shared" si="2"/>
        <v>0</v>
      </c>
      <c r="H34" s="23"/>
    </row>
    <row r="35" spans="2:8" ht="31.5" customHeight="1" thickBot="1" x14ac:dyDescent="0.25">
      <c r="B35" s="27">
        <v>412</v>
      </c>
      <c r="C35" s="24" t="s">
        <v>57</v>
      </c>
      <c r="D35" s="29" t="s">
        <v>5</v>
      </c>
      <c r="E35" s="36">
        <v>0</v>
      </c>
      <c r="F35" s="30"/>
      <c r="G35" s="32"/>
      <c r="H35" s="23"/>
    </row>
    <row r="36" spans="2:8" ht="31.5" customHeight="1" thickBot="1" x14ac:dyDescent="0.25">
      <c r="B36" s="27">
        <v>413</v>
      </c>
      <c r="C36" s="28" t="s">
        <v>58</v>
      </c>
      <c r="D36" s="29" t="s">
        <v>5</v>
      </c>
      <c r="E36" s="36">
        <v>1</v>
      </c>
      <c r="F36" s="30"/>
      <c r="G36" s="32">
        <f t="shared" si="2"/>
        <v>0</v>
      </c>
      <c r="H36" s="22"/>
    </row>
    <row r="37" spans="2:8" ht="31.5" customHeight="1" thickBot="1" x14ac:dyDescent="0.25">
      <c r="B37" s="27">
        <v>414</v>
      </c>
      <c r="C37" s="28" t="s">
        <v>59</v>
      </c>
      <c r="D37" s="29" t="s">
        <v>5</v>
      </c>
      <c r="E37" s="29">
        <v>14</v>
      </c>
      <c r="F37" s="30"/>
      <c r="G37" s="32">
        <f t="shared" si="2"/>
        <v>0</v>
      </c>
      <c r="H37" s="23"/>
    </row>
    <row r="38" spans="2:8" ht="45" customHeight="1" thickBot="1" x14ac:dyDescent="0.25">
      <c r="B38" s="27">
        <v>415</v>
      </c>
      <c r="C38" s="24" t="s">
        <v>45</v>
      </c>
      <c r="D38" s="25" t="s">
        <v>5</v>
      </c>
      <c r="E38" s="29">
        <v>4</v>
      </c>
      <c r="F38" s="30"/>
      <c r="G38" s="32">
        <f t="shared" si="2"/>
        <v>0</v>
      </c>
      <c r="H38" s="23"/>
    </row>
    <row r="39" spans="2:8" ht="37.5" customHeight="1" thickBot="1" x14ac:dyDescent="0.25">
      <c r="B39" s="27">
        <v>416</v>
      </c>
      <c r="C39" s="28" t="s">
        <v>60</v>
      </c>
      <c r="D39" s="29" t="s">
        <v>5</v>
      </c>
      <c r="E39" s="29">
        <v>14</v>
      </c>
      <c r="F39" s="29"/>
      <c r="G39" s="32">
        <f t="shared" si="2"/>
        <v>0</v>
      </c>
      <c r="H39" s="22"/>
    </row>
    <row r="40" spans="2:8" ht="24.75" customHeight="1" thickBot="1" x14ac:dyDescent="0.25">
      <c r="B40" s="27">
        <v>417</v>
      </c>
      <c r="C40" s="28" t="s">
        <v>6</v>
      </c>
      <c r="D40" s="29" t="s">
        <v>5</v>
      </c>
      <c r="E40" s="29">
        <v>14</v>
      </c>
      <c r="F40" s="29"/>
      <c r="G40" s="32">
        <f>+E40*F40</f>
        <v>0</v>
      </c>
      <c r="H40" s="22"/>
    </row>
    <row r="41" spans="2:8" ht="27" customHeight="1" thickBot="1" x14ac:dyDescent="0.25">
      <c r="B41" s="27">
        <v>418</v>
      </c>
      <c r="C41" s="28" t="s">
        <v>7</v>
      </c>
      <c r="D41" s="29" t="s">
        <v>5</v>
      </c>
      <c r="E41" s="29">
        <v>14</v>
      </c>
      <c r="F41" s="29"/>
      <c r="G41" s="32">
        <f>+E41*F41</f>
        <v>0</v>
      </c>
      <c r="H41" s="23"/>
    </row>
    <row r="42" spans="2:8" ht="54" customHeight="1" thickBot="1" x14ac:dyDescent="0.25">
      <c r="B42" s="27">
        <v>419</v>
      </c>
      <c r="C42" s="28" t="s">
        <v>61</v>
      </c>
      <c r="D42" s="29" t="s">
        <v>5</v>
      </c>
      <c r="E42" s="29">
        <v>0</v>
      </c>
      <c r="F42" s="30"/>
      <c r="G42" s="32">
        <f t="shared" si="2"/>
        <v>0</v>
      </c>
      <c r="H42" s="22"/>
    </row>
    <row r="43" spans="2:8" ht="21.75" customHeight="1" thickBot="1" x14ac:dyDescent="0.25">
      <c r="B43" s="9"/>
      <c r="C43" s="10" t="s">
        <v>80</v>
      </c>
      <c r="D43" s="31"/>
      <c r="E43" s="31"/>
      <c r="F43" s="31"/>
      <c r="G43" s="39">
        <f>+SUM(G24:G42)</f>
        <v>0</v>
      </c>
    </row>
    <row r="44" spans="2:8" ht="25.5" customHeight="1" thickBot="1" x14ac:dyDescent="0.25">
      <c r="B44" s="9">
        <v>500</v>
      </c>
      <c r="C44" s="10" t="s">
        <v>81</v>
      </c>
      <c r="D44" s="26"/>
      <c r="E44" s="26"/>
      <c r="F44" s="26"/>
      <c r="G44" s="40"/>
    </row>
    <row r="45" spans="2:8" ht="56.25" customHeight="1" thickBot="1" x14ac:dyDescent="0.25">
      <c r="B45" s="27">
        <v>501</v>
      </c>
      <c r="C45" s="28" t="s">
        <v>64</v>
      </c>
      <c r="D45" s="29" t="s">
        <v>2</v>
      </c>
      <c r="E45" s="30">
        <v>0</v>
      </c>
      <c r="F45" s="29"/>
      <c r="G45" s="32">
        <f t="shared" ref="G45:G46" si="3">+E45*F45</f>
        <v>0</v>
      </c>
    </row>
    <row r="46" spans="2:8" ht="30.75" thickBot="1" x14ac:dyDescent="0.25">
      <c r="B46" s="27">
        <v>502</v>
      </c>
      <c r="C46" s="28" t="s">
        <v>92</v>
      </c>
      <c r="D46" s="29" t="s">
        <v>2</v>
      </c>
      <c r="E46" s="30">
        <v>7846</v>
      </c>
      <c r="F46" s="29"/>
      <c r="G46" s="32">
        <f t="shared" si="3"/>
        <v>0</v>
      </c>
    </row>
    <row r="47" spans="2:8" ht="23.25" customHeight="1" thickBot="1" x14ac:dyDescent="0.25">
      <c r="B47" s="9"/>
      <c r="C47" s="10" t="s">
        <v>82</v>
      </c>
      <c r="D47" s="31"/>
      <c r="E47" s="31"/>
      <c r="F47" s="31"/>
      <c r="G47" s="39">
        <f>+G46+G45</f>
        <v>0</v>
      </c>
    </row>
    <row r="48" spans="2:8" ht="20.25" customHeight="1" thickBot="1" x14ac:dyDescent="0.25">
      <c r="B48" s="9">
        <v>600</v>
      </c>
      <c r="C48" s="10" t="s">
        <v>83</v>
      </c>
      <c r="D48" s="26"/>
      <c r="E48" s="26"/>
      <c r="F48" s="26"/>
      <c r="G48" s="40"/>
    </row>
    <row r="49" spans="2:7" ht="24.75" customHeight="1" thickBot="1" x14ac:dyDescent="0.25">
      <c r="B49" s="29">
        <v>501</v>
      </c>
      <c r="C49" s="28" t="s">
        <v>1</v>
      </c>
      <c r="D49" s="29" t="s">
        <v>5</v>
      </c>
      <c r="E49" s="29">
        <v>3</v>
      </c>
      <c r="F49" s="30"/>
      <c r="G49" s="32">
        <f>+E49*F49</f>
        <v>0</v>
      </c>
    </row>
    <row r="50" spans="2:7" ht="27.75" customHeight="1" thickBot="1" x14ac:dyDescent="0.25">
      <c r="B50" s="9"/>
      <c r="C50" s="10" t="s">
        <v>84</v>
      </c>
      <c r="D50" s="31"/>
      <c r="E50" s="31"/>
      <c r="F50" s="31"/>
      <c r="G50" s="39">
        <f>+G49</f>
        <v>0</v>
      </c>
    </row>
    <row r="51" spans="2:7" ht="24" customHeight="1" thickBot="1" x14ac:dyDescent="0.25">
      <c r="B51" s="57" t="s">
        <v>85</v>
      </c>
      <c r="C51" s="58"/>
      <c r="D51" s="33"/>
      <c r="E51" s="33"/>
      <c r="F51" s="33"/>
      <c r="G51" s="42">
        <f>+G50+G47+G43+G22+G13+G9</f>
        <v>0</v>
      </c>
    </row>
    <row r="62" spans="2:7" ht="15" customHeight="1" x14ac:dyDescent="0.2"/>
    <row r="77" ht="28.5" customHeight="1" x14ac:dyDescent="0.2"/>
  </sheetData>
  <mergeCells count="2">
    <mergeCell ref="B51:C51"/>
    <mergeCell ref="B1:G1"/>
  </mergeCells>
  <pageMargins left="0.7" right="0.7" top="0.75" bottom="0.75" header="0.3" footer="0.3"/>
  <pageSetup paperSize="9" scale="7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77"/>
  <sheetViews>
    <sheetView topLeftCell="A25" zoomScaleNormal="100" zoomScaleSheetLayoutView="90" workbookViewId="0">
      <selection activeCell="E28" sqref="E28"/>
    </sheetView>
  </sheetViews>
  <sheetFormatPr baseColWidth="10" defaultRowHeight="14.25" x14ac:dyDescent="0.2"/>
  <cols>
    <col min="1" max="1" width="2.625" style="14" customWidth="1"/>
    <col min="2" max="2" width="6.75" style="18" customWidth="1"/>
    <col min="3" max="3" width="59.5" style="14" customWidth="1"/>
    <col min="4" max="4" width="8.125" style="14" customWidth="1"/>
    <col min="5" max="5" width="8.25" style="18" customWidth="1"/>
    <col min="6" max="6" width="11" style="18"/>
    <col min="7" max="7" width="15.875" style="18" customWidth="1"/>
    <col min="8" max="8" width="3.25" style="15" customWidth="1"/>
    <col min="9" max="16384" width="11" style="14"/>
  </cols>
  <sheetData>
    <row r="1" spans="2:8" ht="51.75" customHeight="1" thickBot="1" x14ac:dyDescent="0.25">
      <c r="B1" s="59" t="s">
        <v>119</v>
      </c>
      <c r="C1" s="60"/>
      <c r="D1" s="60"/>
      <c r="E1" s="60"/>
      <c r="F1" s="60"/>
      <c r="G1" s="61"/>
    </row>
    <row r="2" spans="2:8" ht="15" thickBot="1" x14ac:dyDescent="0.25"/>
    <row r="3" spans="2:8" ht="24" customHeight="1" thickBot="1" x14ac:dyDescent="0.25">
      <c r="B3" s="7" t="s">
        <v>31</v>
      </c>
      <c r="C3" s="43" t="s">
        <v>30</v>
      </c>
      <c r="D3" s="26" t="s">
        <v>5</v>
      </c>
      <c r="E3" s="26" t="s">
        <v>46</v>
      </c>
      <c r="F3" s="26" t="s">
        <v>47</v>
      </c>
      <c r="G3" s="26" t="s">
        <v>48</v>
      </c>
      <c r="H3" s="22"/>
    </row>
    <row r="4" spans="2:8" ht="21.75" customHeight="1" thickBot="1" x14ac:dyDescent="0.25">
      <c r="B4" s="9">
        <v>100</v>
      </c>
      <c r="C4" s="10" t="s">
        <v>73</v>
      </c>
      <c r="D4" s="26"/>
      <c r="E4" s="26"/>
      <c r="F4" s="26"/>
      <c r="G4" s="26"/>
      <c r="H4" s="22"/>
    </row>
    <row r="5" spans="2:8" ht="28.5" customHeight="1" thickBot="1" x14ac:dyDescent="0.25">
      <c r="B5" s="12">
        <v>101</v>
      </c>
      <c r="C5" s="13" t="s">
        <v>63</v>
      </c>
      <c r="D5" s="6" t="s">
        <v>0</v>
      </c>
      <c r="E5" s="5">
        <v>1</v>
      </c>
      <c r="F5" s="34"/>
      <c r="G5" s="5">
        <f>+F5*E5</f>
        <v>0</v>
      </c>
      <c r="H5" s="14"/>
    </row>
    <row r="6" spans="2:8" ht="28.5" customHeight="1" thickBot="1" x14ac:dyDescent="0.25">
      <c r="B6" s="12">
        <v>102</v>
      </c>
      <c r="C6" s="10" t="s">
        <v>38</v>
      </c>
      <c r="D6" s="6"/>
      <c r="E6" s="5"/>
      <c r="F6" s="34"/>
      <c r="G6" s="5"/>
      <c r="H6" s="14"/>
    </row>
    <row r="7" spans="2:8" ht="32.25" customHeight="1" thickBot="1" x14ac:dyDescent="0.25">
      <c r="B7" s="12" t="s">
        <v>39</v>
      </c>
      <c r="C7" s="13" t="s">
        <v>62</v>
      </c>
      <c r="D7" s="6" t="s">
        <v>0</v>
      </c>
      <c r="E7" s="5">
        <v>1</v>
      </c>
      <c r="F7" s="34"/>
      <c r="G7" s="5">
        <f t="shared" ref="G7:G8" si="0">+F7*E7</f>
        <v>0</v>
      </c>
      <c r="H7" s="14"/>
    </row>
    <row r="8" spans="2:8" ht="26.25" customHeight="1" thickBot="1" x14ac:dyDescent="0.25">
      <c r="B8" s="12" t="s">
        <v>40</v>
      </c>
      <c r="C8" s="13" t="s">
        <v>41</v>
      </c>
      <c r="D8" s="6" t="s">
        <v>0</v>
      </c>
      <c r="E8" s="5">
        <v>1</v>
      </c>
      <c r="F8" s="34"/>
      <c r="G8" s="5">
        <f t="shared" si="0"/>
        <v>0</v>
      </c>
      <c r="H8" s="14"/>
    </row>
    <row r="9" spans="2:8" ht="20.25" customHeight="1" thickBot="1" x14ac:dyDescent="0.25">
      <c r="B9" s="9"/>
      <c r="C9" s="10" t="s">
        <v>74</v>
      </c>
      <c r="D9" s="31"/>
      <c r="E9" s="31"/>
      <c r="F9" s="31"/>
      <c r="G9" s="39">
        <f>+SUM(G5:G8)</f>
        <v>0</v>
      </c>
      <c r="H9" s="22"/>
    </row>
    <row r="10" spans="2:8" ht="20.25" customHeight="1" thickBot="1" x14ac:dyDescent="0.25">
      <c r="B10" s="9">
        <v>200</v>
      </c>
      <c r="C10" s="10" t="s">
        <v>75</v>
      </c>
      <c r="D10" s="26"/>
      <c r="E10" s="26"/>
      <c r="F10" s="26"/>
      <c r="G10" s="40"/>
      <c r="H10" s="22"/>
    </row>
    <row r="11" spans="2:8" ht="49.5" customHeight="1" thickBot="1" x14ac:dyDescent="0.25">
      <c r="B11" s="27">
        <v>201</v>
      </c>
      <c r="C11" s="28" t="s">
        <v>29</v>
      </c>
      <c r="D11" s="29" t="s">
        <v>20</v>
      </c>
      <c r="E11" s="29">
        <v>99.5</v>
      </c>
      <c r="F11" s="29"/>
      <c r="G11" s="32">
        <f>+E11*F11</f>
        <v>0</v>
      </c>
      <c r="H11" s="23"/>
    </row>
    <row r="12" spans="2:8" ht="32.25" customHeight="1" thickBot="1" x14ac:dyDescent="0.25">
      <c r="B12" s="27">
        <v>202</v>
      </c>
      <c r="C12" s="28" t="s">
        <v>49</v>
      </c>
      <c r="D12" s="29" t="s">
        <v>20</v>
      </c>
      <c r="E12" s="29">
        <v>99.5</v>
      </c>
      <c r="F12" s="29"/>
      <c r="G12" s="32">
        <f>+E12*F12</f>
        <v>0</v>
      </c>
      <c r="H12" s="23"/>
    </row>
    <row r="13" spans="2:8" ht="23.25" customHeight="1" thickBot="1" x14ac:dyDescent="0.25">
      <c r="B13" s="9"/>
      <c r="C13" s="10" t="s">
        <v>76</v>
      </c>
      <c r="D13" s="31"/>
      <c r="E13" s="31"/>
      <c r="F13" s="31"/>
      <c r="G13" s="39">
        <f>+G12+G11</f>
        <v>0</v>
      </c>
      <c r="H13" s="22"/>
    </row>
    <row r="14" spans="2:8" ht="27" customHeight="1" thickBot="1" x14ac:dyDescent="0.25">
      <c r="B14" s="9">
        <v>300</v>
      </c>
      <c r="C14" s="10" t="s">
        <v>77</v>
      </c>
      <c r="D14" s="26"/>
      <c r="E14" s="26"/>
      <c r="F14" s="26"/>
      <c r="G14" s="40"/>
      <c r="H14" s="22"/>
    </row>
    <row r="15" spans="2:8" ht="30" customHeight="1" thickBot="1" x14ac:dyDescent="0.25">
      <c r="B15" s="27">
        <v>301</v>
      </c>
      <c r="C15" s="28" t="s">
        <v>27</v>
      </c>
      <c r="D15" s="29" t="s">
        <v>2</v>
      </c>
      <c r="E15" s="30">
        <v>500</v>
      </c>
      <c r="F15" s="29"/>
      <c r="G15" s="32">
        <f t="shared" ref="G15:G21" si="1">+E15*F15</f>
        <v>0</v>
      </c>
      <c r="H15" s="23"/>
    </row>
    <row r="16" spans="2:8" ht="30" customHeight="1" thickBot="1" x14ac:dyDescent="0.25">
      <c r="B16" s="27">
        <v>302</v>
      </c>
      <c r="C16" s="28" t="s">
        <v>26</v>
      </c>
      <c r="D16" s="29" t="s">
        <v>2</v>
      </c>
      <c r="E16" s="30">
        <v>8525</v>
      </c>
      <c r="F16" s="29"/>
      <c r="G16" s="32">
        <f t="shared" si="1"/>
        <v>0</v>
      </c>
      <c r="H16" s="23"/>
    </row>
    <row r="17" spans="2:10" ht="30" customHeight="1" thickBot="1" x14ac:dyDescent="0.25">
      <c r="B17" s="27">
        <v>303</v>
      </c>
      <c r="C17" s="28" t="s">
        <v>50</v>
      </c>
      <c r="D17" s="29" t="s">
        <v>2</v>
      </c>
      <c r="E17" s="30">
        <v>0</v>
      </c>
      <c r="F17" s="29"/>
      <c r="G17" s="32">
        <f t="shared" si="1"/>
        <v>0</v>
      </c>
      <c r="H17" s="23"/>
    </row>
    <row r="18" spans="2:10" ht="30" customHeight="1" thickBot="1" x14ac:dyDescent="0.25">
      <c r="B18" s="27">
        <v>304</v>
      </c>
      <c r="C18" s="28" t="s">
        <v>42</v>
      </c>
      <c r="D18" s="29" t="s">
        <v>2</v>
      </c>
      <c r="E18" s="30">
        <v>0</v>
      </c>
      <c r="F18" s="29"/>
      <c r="G18" s="32">
        <f>+E18*F18</f>
        <v>0</v>
      </c>
      <c r="H18" s="23"/>
    </row>
    <row r="19" spans="2:10" ht="30" customHeight="1" thickBot="1" x14ac:dyDescent="0.25">
      <c r="B19" s="27">
        <v>305</v>
      </c>
      <c r="C19" s="24" t="s">
        <v>51</v>
      </c>
      <c r="D19" s="25" t="s">
        <v>22</v>
      </c>
      <c r="E19" s="30">
        <v>0</v>
      </c>
      <c r="F19" s="29"/>
      <c r="G19" s="32">
        <f t="shared" si="1"/>
        <v>0</v>
      </c>
      <c r="H19" s="23"/>
      <c r="J19" s="44"/>
    </row>
    <row r="20" spans="2:10" ht="39.75" customHeight="1" thickBot="1" x14ac:dyDescent="0.25">
      <c r="B20" s="27">
        <v>306</v>
      </c>
      <c r="C20" s="24" t="s">
        <v>95</v>
      </c>
      <c r="D20" s="25" t="s">
        <v>2</v>
      </c>
      <c r="E20" s="30">
        <v>4101</v>
      </c>
      <c r="F20" s="29"/>
      <c r="G20" s="32">
        <f t="shared" si="1"/>
        <v>0</v>
      </c>
      <c r="H20" s="23"/>
    </row>
    <row r="21" spans="2:10" ht="30" customHeight="1" thickBot="1" x14ac:dyDescent="0.25">
      <c r="B21" s="27">
        <v>307</v>
      </c>
      <c r="C21" s="28" t="s">
        <v>21</v>
      </c>
      <c r="D21" s="29" t="s">
        <v>2</v>
      </c>
      <c r="E21" s="30">
        <v>8259</v>
      </c>
      <c r="F21" s="29"/>
      <c r="G21" s="32">
        <f t="shared" si="1"/>
        <v>0</v>
      </c>
      <c r="H21" s="22"/>
    </row>
    <row r="22" spans="2:10" ht="22.5" customHeight="1" thickBot="1" x14ac:dyDescent="0.25">
      <c r="B22" s="9"/>
      <c r="C22" s="10" t="s">
        <v>78</v>
      </c>
      <c r="D22" s="31"/>
      <c r="E22" s="31"/>
      <c r="F22" s="31"/>
      <c r="G22" s="39">
        <f>+SUM(G15:G21)</f>
        <v>0</v>
      </c>
      <c r="H22" s="23"/>
    </row>
    <row r="23" spans="2:10" ht="22.5" customHeight="1" thickBot="1" x14ac:dyDescent="0.25">
      <c r="B23" s="9">
        <v>400</v>
      </c>
      <c r="C23" s="10" t="s">
        <v>79</v>
      </c>
      <c r="D23" s="26"/>
      <c r="E23" s="26"/>
      <c r="F23" s="26"/>
      <c r="G23" s="40"/>
      <c r="H23" s="23"/>
    </row>
    <row r="24" spans="2:10" ht="42.75" customHeight="1" thickBot="1" x14ac:dyDescent="0.25">
      <c r="B24" s="27">
        <v>401</v>
      </c>
      <c r="C24" s="28" t="s">
        <v>52</v>
      </c>
      <c r="D24" s="29" t="s">
        <v>53</v>
      </c>
      <c r="E24" s="30">
        <v>4000</v>
      </c>
      <c r="F24" s="29"/>
      <c r="G24" s="32">
        <f t="shared" ref="G24:G42" si="2">+E24*F24</f>
        <v>0</v>
      </c>
      <c r="H24" s="23"/>
    </row>
    <row r="25" spans="2:10" ht="81.75" customHeight="1" thickBot="1" x14ac:dyDescent="0.25">
      <c r="B25" s="27">
        <v>402</v>
      </c>
      <c r="C25" s="28" t="s">
        <v>54</v>
      </c>
      <c r="D25" s="29" t="s">
        <v>53</v>
      </c>
      <c r="E25" s="29">
        <v>75</v>
      </c>
      <c r="F25" s="29"/>
      <c r="G25" s="32">
        <f t="shared" si="2"/>
        <v>0</v>
      </c>
      <c r="H25" s="23"/>
    </row>
    <row r="26" spans="2:10" ht="36.75" customHeight="1" thickBot="1" x14ac:dyDescent="0.25">
      <c r="B26" s="27">
        <v>403</v>
      </c>
      <c r="C26" s="24" t="s">
        <v>65</v>
      </c>
      <c r="D26" s="25" t="s">
        <v>2</v>
      </c>
      <c r="E26" s="29">
        <v>255</v>
      </c>
      <c r="F26" s="29"/>
      <c r="G26" s="32">
        <f t="shared" si="2"/>
        <v>0</v>
      </c>
      <c r="H26" s="23"/>
    </row>
    <row r="27" spans="2:10" ht="43.5" customHeight="1" thickBot="1" x14ac:dyDescent="0.25">
      <c r="B27" s="27">
        <v>404</v>
      </c>
      <c r="C27" s="28" t="s">
        <v>15</v>
      </c>
      <c r="D27" s="29" t="s">
        <v>5</v>
      </c>
      <c r="E27" s="29">
        <v>2</v>
      </c>
      <c r="F27" s="29"/>
      <c r="G27" s="32">
        <f>+E27*F27</f>
        <v>0</v>
      </c>
      <c r="H27" s="23"/>
    </row>
    <row r="28" spans="2:10" ht="37.5" customHeight="1" thickBot="1" x14ac:dyDescent="0.25">
      <c r="B28" s="27">
        <v>405</v>
      </c>
      <c r="C28" s="24" t="s">
        <v>66</v>
      </c>
      <c r="D28" s="29" t="s">
        <v>5</v>
      </c>
      <c r="E28" s="29">
        <v>0</v>
      </c>
      <c r="F28" s="30"/>
      <c r="G28" s="32">
        <f>+E28*F28</f>
        <v>0</v>
      </c>
      <c r="H28" s="23"/>
    </row>
    <row r="29" spans="2:10" ht="36.75" customHeight="1" thickBot="1" x14ac:dyDescent="0.25">
      <c r="B29" s="27">
        <v>406</v>
      </c>
      <c r="C29" s="28" t="s">
        <v>16</v>
      </c>
      <c r="D29" s="29" t="s">
        <v>5</v>
      </c>
      <c r="E29" s="29">
        <v>0</v>
      </c>
      <c r="F29" s="30"/>
      <c r="G29" s="32">
        <f t="shared" si="2"/>
        <v>0</v>
      </c>
      <c r="H29" s="23"/>
    </row>
    <row r="30" spans="2:10" ht="43.5" customHeight="1" thickBot="1" x14ac:dyDescent="0.25">
      <c r="B30" s="27">
        <v>407</v>
      </c>
      <c r="C30" s="28" t="s">
        <v>14</v>
      </c>
      <c r="D30" s="29" t="s">
        <v>5</v>
      </c>
      <c r="E30" s="29">
        <v>20</v>
      </c>
      <c r="F30" s="29"/>
      <c r="G30" s="32">
        <f t="shared" si="2"/>
        <v>0</v>
      </c>
      <c r="H30" s="23"/>
    </row>
    <row r="31" spans="2:10" ht="26.25" customHeight="1" thickBot="1" x14ac:dyDescent="0.25">
      <c r="B31" s="27">
        <v>408</v>
      </c>
      <c r="C31" s="28" t="s">
        <v>13</v>
      </c>
      <c r="D31" s="29" t="s">
        <v>5</v>
      </c>
      <c r="E31" s="29">
        <v>20</v>
      </c>
      <c r="F31" s="29"/>
      <c r="G31" s="32">
        <f t="shared" si="2"/>
        <v>0</v>
      </c>
      <c r="H31" s="23"/>
    </row>
    <row r="32" spans="2:10" ht="42" customHeight="1" thickBot="1" x14ac:dyDescent="0.25">
      <c r="B32" s="27">
        <v>409</v>
      </c>
      <c r="C32" s="35" t="s">
        <v>55</v>
      </c>
      <c r="D32" s="36" t="s">
        <v>5</v>
      </c>
      <c r="E32" s="36">
        <v>0</v>
      </c>
      <c r="F32" s="37"/>
      <c r="G32" s="41">
        <f t="shared" si="2"/>
        <v>0</v>
      </c>
      <c r="H32" s="23"/>
    </row>
    <row r="33" spans="2:8" ht="39" customHeight="1" thickBot="1" x14ac:dyDescent="0.25">
      <c r="B33" s="27">
        <v>410</v>
      </c>
      <c r="C33" s="24" t="s">
        <v>67</v>
      </c>
      <c r="D33" s="25" t="s">
        <v>5</v>
      </c>
      <c r="E33" s="25">
        <v>0</v>
      </c>
      <c r="F33" s="37"/>
      <c r="G33" s="32">
        <f t="shared" si="2"/>
        <v>0</v>
      </c>
      <c r="H33" s="23"/>
    </row>
    <row r="34" spans="2:8" ht="31.5" customHeight="1" thickBot="1" x14ac:dyDescent="0.25">
      <c r="B34" s="27">
        <v>411</v>
      </c>
      <c r="C34" s="28" t="s">
        <v>56</v>
      </c>
      <c r="D34" s="29" t="s">
        <v>5</v>
      </c>
      <c r="E34" s="36">
        <v>0</v>
      </c>
      <c r="F34" s="30"/>
      <c r="G34" s="32">
        <f t="shared" si="2"/>
        <v>0</v>
      </c>
      <c r="H34" s="23"/>
    </row>
    <row r="35" spans="2:8" ht="31.5" customHeight="1" thickBot="1" x14ac:dyDescent="0.25">
      <c r="B35" s="27">
        <v>412</v>
      </c>
      <c r="C35" s="24" t="s">
        <v>57</v>
      </c>
      <c r="D35" s="29" t="s">
        <v>5</v>
      </c>
      <c r="E35" s="36">
        <v>1</v>
      </c>
      <c r="F35" s="30"/>
      <c r="G35" s="32"/>
      <c r="H35" s="23"/>
    </row>
    <row r="36" spans="2:8" ht="31.5" customHeight="1" thickBot="1" x14ac:dyDescent="0.25">
      <c r="B36" s="27">
        <v>413</v>
      </c>
      <c r="C36" s="28" t="s">
        <v>58</v>
      </c>
      <c r="D36" s="29" t="s">
        <v>5</v>
      </c>
      <c r="E36" s="36">
        <v>1</v>
      </c>
      <c r="F36" s="30"/>
      <c r="G36" s="32">
        <f t="shared" si="2"/>
        <v>0</v>
      </c>
      <c r="H36" s="22"/>
    </row>
    <row r="37" spans="2:8" ht="31.5" customHeight="1" thickBot="1" x14ac:dyDescent="0.25">
      <c r="B37" s="27">
        <v>414</v>
      </c>
      <c r="C37" s="28" t="s">
        <v>59</v>
      </c>
      <c r="D37" s="29" t="s">
        <v>5</v>
      </c>
      <c r="E37" s="29">
        <v>20</v>
      </c>
      <c r="F37" s="30"/>
      <c r="G37" s="32">
        <f t="shared" si="2"/>
        <v>0</v>
      </c>
      <c r="H37" s="23"/>
    </row>
    <row r="38" spans="2:8" ht="45" customHeight="1" thickBot="1" x14ac:dyDescent="0.25">
      <c r="B38" s="27">
        <v>415</v>
      </c>
      <c r="C38" s="24" t="s">
        <v>45</v>
      </c>
      <c r="D38" s="25" t="s">
        <v>5</v>
      </c>
      <c r="E38" s="29">
        <v>0</v>
      </c>
      <c r="F38" s="30"/>
      <c r="G38" s="32">
        <f t="shared" si="2"/>
        <v>0</v>
      </c>
      <c r="H38" s="23"/>
    </row>
    <row r="39" spans="2:8" ht="37.5" customHeight="1" thickBot="1" x14ac:dyDescent="0.25">
      <c r="B39" s="27">
        <v>416</v>
      </c>
      <c r="C39" s="28" t="s">
        <v>60</v>
      </c>
      <c r="D39" s="29" t="s">
        <v>5</v>
      </c>
      <c r="E39" s="29">
        <v>20</v>
      </c>
      <c r="F39" s="29"/>
      <c r="G39" s="32">
        <f t="shared" si="2"/>
        <v>0</v>
      </c>
      <c r="H39" s="22"/>
    </row>
    <row r="40" spans="2:8" ht="24.75" customHeight="1" thickBot="1" x14ac:dyDescent="0.25">
      <c r="B40" s="27">
        <v>417</v>
      </c>
      <c r="C40" s="28" t="s">
        <v>6</v>
      </c>
      <c r="D40" s="29" t="s">
        <v>5</v>
      </c>
      <c r="E40" s="29">
        <v>20</v>
      </c>
      <c r="F40" s="29"/>
      <c r="G40" s="32">
        <f>+E40*F40</f>
        <v>0</v>
      </c>
      <c r="H40" s="22"/>
    </row>
    <row r="41" spans="2:8" ht="27" customHeight="1" thickBot="1" x14ac:dyDescent="0.25">
      <c r="B41" s="27">
        <v>418</v>
      </c>
      <c r="C41" s="28" t="s">
        <v>7</v>
      </c>
      <c r="D41" s="29" t="s">
        <v>5</v>
      </c>
      <c r="E41" s="29">
        <v>20</v>
      </c>
      <c r="F41" s="29"/>
      <c r="G41" s="32">
        <f>+E41*F41</f>
        <v>0</v>
      </c>
      <c r="H41" s="23"/>
    </row>
    <row r="42" spans="2:8" ht="54" customHeight="1" thickBot="1" x14ac:dyDescent="0.25">
      <c r="B42" s="27">
        <v>419</v>
      </c>
      <c r="C42" s="28" t="s">
        <v>61</v>
      </c>
      <c r="D42" s="29" t="s">
        <v>5</v>
      </c>
      <c r="E42" s="29">
        <v>0</v>
      </c>
      <c r="F42" s="30"/>
      <c r="G42" s="32">
        <f t="shared" si="2"/>
        <v>0</v>
      </c>
      <c r="H42" s="22"/>
    </row>
    <row r="43" spans="2:8" ht="21.75" customHeight="1" thickBot="1" x14ac:dyDescent="0.25">
      <c r="B43" s="9"/>
      <c r="C43" s="10" t="s">
        <v>80</v>
      </c>
      <c r="D43" s="31"/>
      <c r="E43" s="31"/>
      <c r="F43" s="31"/>
      <c r="G43" s="39">
        <f>+SUM(G24:G42)</f>
        <v>0</v>
      </c>
    </row>
    <row r="44" spans="2:8" ht="25.5" customHeight="1" thickBot="1" x14ac:dyDescent="0.25">
      <c r="B44" s="9">
        <v>500</v>
      </c>
      <c r="C44" s="10" t="s">
        <v>81</v>
      </c>
      <c r="D44" s="26"/>
      <c r="E44" s="26"/>
      <c r="F44" s="26"/>
      <c r="G44" s="40"/>
    </row>
    <row r="45" spans="2:8" ht="56.25" customHeight="1" thickBot="1" x14ac:dyDescent="0.25">
      <c r="B45" s="27">
        <v>501</v>
      </c>
      <c r="C45" s="28" t="s">
        <v>64</v>
      </c>
      <c r="D45" s="29" t="s">
        <v>2</v>
      </c>
      <c r="E45" s="30">
        <v>1502</v>
      </c>
      <c r="F45" s="29"/>
      <c r="G45" s="32">
        <f t="shared" ref="G45:G46" si="3">+E45*F45</f>
        <v>0</v>
      </c>
    </row>
    <row r="46" spans="2:8" ht="30.75" thickBot="1" x14ac:dyDescent="0.25">
      <c r="B46" s="27">
        <v>502</v>
      </c>
      <c r="C46" s="28" t="s">
        <v>92</v>
      </c>
      <c r="D46" s="29" t="s">
        <v>2</v>
      </c>
      <c r="E46" s="30">
        <v>8259</v>
      </c>
      <c r="F46" s="29"/>
      <c r="G46" s="32">
        <f t="shared" si="3"/>
        <v>0</v>
      </c>
    </row>
    <row r="47" spans="2:8" ht="23.25" customHeight="1" thickBot="1" x14ac:dyDescent="0.25">
      <c r="B47" s="9"/>
      <c r="C47" s="10" t="s">
        <v>82</v>
      </c>
      <c r="D47" s="31"/>
      <c r="E47" s="31"/>
      <c r="F47" s="31"/>
      <c r="G47" s="39">
        <f>+G46+G45</f>
        <v>0</v>
      </c>
    </row>
    <row r="48" spans="2:8" ht="20.25" customHeight="1" thickBot="1" x14ac:dyDescent="0.25">
      <c r="B48" s="9">
        <v>600</v>
      </c>
      <c r="C48" s="10" t="s">
        <v>83</v>
      </c>
      <c r="D48" s="26"/>
      <c r="E48" s="26"/>
      <c r="F48" s="26"/>
      <c r="G48" s="40"/>
    </row>
    <row r="49" spans="2:7" ht="24.75" customHeight="1" thickBot="1" x14ac:dyDescent="0.25">
      <c r="B49" s="29">
        <v>501</v>
      </c>
      <c r="C49" s="28" t="s">
        <v>1</v>
      </c>
      <c r="D49" s="29" t="s">
        <v>5</v>
      </c>
      <c r="E49" s="29">
        <v>3</v>
      </c>
      <c r="F49" s="30"/>
      <c r="G49" s="32">
        <f>+E49*F49</f>
        <v>0</v>
      </c>
    </row>
    <row r="50" spans="2:7" ht="27.75" customHeight="1" thickBot="1" x14ac:dyDescent="0.25">
      <c r="B50" s="9"/>
      <c r="C50" s="10" t="s">
        <v>84</v>
      </c>
      <c r="D50" s="31"/>
      <c r="E50" s="31"/>
      <c r="F50" s="31"/>
      <c r="G50" s="39">
        <f>+G49</f>
        <v>0</v>
      </c>
    </row>
    <row r="51" spans="2:7" ht="24" customHeight="1" thickBot="1" x14ac:dyDescent="0.25">
      <c r="B51" s="57" t="s">
        <v>85</v>
      </c>
      <c r="C51" s="58"/>
      <c r="D51" s="33"/>
      <c r="E51" s="33"/>
      <c r="F51" s="33"/>
      <c r="G51" s="42">
        <f>+G50+G47+G43+G22+G13+G9</f>
        <v>0</v>
      </c>
    </row>
    <row r="62" spans="2:7" ht="15" customHeight="1" x14ac:dyDescent="0.2"/>
    <row r="77" ht="28.5" customHeight="1" x14ac:dyDescent="0.2"/>
  </sheetData>
  <mergeCells count="2">
    <mergeCell ref="B51:C51"/>
    <mergeCell ref="B1:G1"/>
  </mergeCells>
  <pageMargins left="0.7" right="0.7" top="0.75" bottom="0.75" header="0.3" footer="0.3"/>
  <pageSetup paperSize="9" scale="7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71"/>
  <sheetViews>
    <sheetView tabSelected="1" zoomScaleNormal="100" zoomScaleSheetLayoutView="90" workbookViewId="0">
      <selection activeCell="E11" sqref="E11"/>
    </sheetView>
  </sheetViews>
  <sheetFormatPr baseColWidth="10" defaultRowHeight="14.25" x14ac:dyDescent="0.2"/>
  <cols>
    <col min="1" max="1" width="2.625" style="14" customWidth="1"/>
    <col min="2" max="2" width="6.75" style="18" customWidth="1"/>
    <col min="3" max="3" width="61.5" style="14" customWidth="1"/>
    <col min="4" max="4" width="8.125" style="14" customWidth="1"/>
    <col min="5" max="5" width="8.25" style="18" customWidth="1"/>
    <col min="6" max="6" width="11" style="18"/>
    <col min="7" max="7" width="13.75" style="18" customWidth="1"/>
    <col min="8" max="8" width="3.25" style="15" customWidth="1"/>
    <col min="9" max="16384" width="11" style="14"/>
  </cols>
  <sheetData>
    <row r="1" spans="2:10" ht="31.5" customHeight="1" thickBot="1" x14ac:dyDescent="0.25">
      <c r="B1" s="59" t="s">
        <v>120</v>
      </c>
      <c r="C1" s="60"/>
      <c r="D1" s="60"/>
      <c r="E1" s="60"/>
      <c r="F1" s="60"/>
      <c r="G1" s="61"/>
    </row>
    <row r="2" spans="2:10" ht="15" thickBot="1" x14ac:dyDescent="0.25"/>
    <row r="3" spans="2:10" ht="24" customHeight="1" thickBot="1" x14ac:dyDescent="0.25">
      <c r="B3" s="7" t="s">
        <v>31</v>
      </c>
      <c r="C3" s="43" t="s">
        <v>30</v>
      </c>
      <c r="D3" s="26" t="s">
        <v>5</v>
      </c>
      <c r="E3" s="26" t="s">
        <v>46</v>
      </c>
      <c r="F3" s="26" t="s">
        <v>47</v>
      </c>
      <c r="G3" s="26" t="s">
        <v>48</v>
      </c>
      <c r="H3" s="22"/>
    </row>
    <row r="4" spans="2:10" ht="21.75" customHeight="1" thickBot="1" x14ac:dyDescent="0.25">
      <c r="B4" s="9">
        <v>100</v>
      </c>
      <c r="C4" s="10" t="s">
        <v>73</v>
      </c>
      <c r="D4" s="26"/>
      <c r="E4" s="26"/>
      <c r="F4" s="26"/>
      <c r="G4" s="26"/>
      <c r="H4" s="22"/>
    </row>
    <row r="5" spans="2:10" ht="21.75" customHeight="1" thickBot="1" x14ac:dyDescent="0.25">
      <c r="B5" s="12">
        <v>101</v>
      </c>
      <c r="C5" s="13" t="s">
        <v>63</v>
      </c>
      <c r="D5" s="6" t="s">
        <v>0</v>
      </c>
      <c r="E5" s="5">
        <v>1</v>
      </c>
      <c r="F5" s="34"/>
      <c r="G5" s="5">
        <f>+F5*E5</f>
        <v>0</v>
      </c>
      <c r="H5" s="14"/>
    </row>
    <row r="6" spans="2:10" ht="18.75" customHeight="1" thickBot="1" x14ac:dyDescent="0.25">
      <c r="B6" s="12">
        <v>102</v>
      </c>
      <c r="C6" s="10" t="s">
        <v>38</v>
      </c>
      <c r="D6" s="6"/>
      <c r="E6" s="5"/>
      <c r="F6" s="34"/>
      <c r="G6" s="5"/>
      <c r="H6" s="14"/>
    </row>
    <row r="7" spans="2:10" ht="30.75" customHeight="1" thickBot="1" x14ac:dyDescent="0.25">
      <c r="B7" s="12" t="s">
        <v>39</v>
      </c>
      <c r="C7" s="13" t="s">
        <v>62</v>
      </c>
      <c r="D7" s="6" t="s">
        <v>0</v>
      </c>
      <c r="E7" s="5">
        <v>1</v>
      </c>
      <c r="F7" s="34"/>
      <c r="G7" s="5">
        <f t="shared" ref="G7:G8" si="0">+F7*E7</f>
        <v>0</v>
      </c>
      <c r="H7" s="14"/>
    </row>
    <row r="8" spans="2:10" ht="19.5" customHeight="1" thickBot="1" x14ac:dyDescent="0.25">
      <c r="B8" s="12" t="s">
        <v>40</v>
      </c>
      <c r="C8" s="13" t="s">
        <v>41</v>
      </c>
      <c r="D8" s="6" t="s">
        <v>0</v>
      </c>
      <c r="E8" s="5">
        <v>1</v>
      </c>
      <c r="F8" s="34"/>
      <c r="G8" s="5">
        <f t="shared" si="0"/>
        <v>0</v>
      </c>
      <c r="H8" s="14"/>
    </row>
    <row r="9" spans="2:10" ht="20.25" customHeight="1" thickBot="1" x14ac:dyDescent="0.25">
      <c r="B9" s="9"/>
      <c r="C9" s="10" t="s">
        <v>74</v>
      </c>
      <c r="D9" s="31"/>
      <c r="E9" s="31"/>
      <c r="F9" s="31"/>
      <c r="G9" s="39">
        <f>+SUM(G5:G8)</f>
        <v>0</v>
      </c>
      <c r="H9" s="22"/>
    </row>
    <row r="10" spans="2:10" ht="20.25" customHeight="1" thickBot="1" x14ac:dyDescent="0.25">
      <c r="B10" s="9">
        <v>200</v>
      </c>
      <c r="C10" s="10" t="s">
        <v>75</v>
      </c>
      <c r="D10" s="26"/>
      <c r="E10" s="26"/>
      <c r="F10" s="26"/>
      <c r="G10" s="40"/>
      <c r="H10" s="22"/>
    </row>
    <row r="11" spans="2:10" ht="49.5" customHeight="1" thickBot="1" x14ac:dyDescent="0.25">
      <c r="B11" s="27">
        <v>201</v>
      </c>
      <c r="C11" s="28" t="s">
        <v>29</v>
      </c>
      <c r="D11" s="29" t="s">
        <v>20</v>
      </c>
      <c r="E11" s="29">
        <v>115</v>
      </c>
      <c r="F11" s="29"/>
      <c r="G11" s="32">
        <f>+E11*F11</f>
        <v>0</v>
      </c>
      <c r="H11" s="23"/>
    </row>
    <row r="12" spans="2:10" ht="32.25" customHeight="1" thickBot="1" x14ac:dyDescent="0.25">
      <c r="B12" s="27">
        <v>202</v>
      </c>
      <c r="C12" s="28" t="s">
        <v>49</v>
      </c>
      <c r="D12" s="29" t="s">
        <v>20</v>
      </c>
      <c r="E12" s="29">
        <v>115</v>
      </c>
      <c r="F12" s="29"/>
      <c r="G12" s="32">
        <f>+E12*F12</f>
        <v>0</v>
      </c>
      <c r="H12" s="23"/>
    </row>
    <row r="13" spans="2:10" ht="23.25" customHeight="1" thickBot="1" x14ac:dyDescent="0.25">
      <c r="B13" s="9"/>
      <c r="C13" s="10" t="s">
        <v>76</v>
      </c>
      <c r="D13" s="31"/>
      <c r="E13" s="31"/>
      <c r="F13" s="31"/>
      <c r="G13" s="39">
        <f>+G12+G11</f>
        <v>0</v>
      </c>
      <c r="H13" s="22"/>
    </row>
    <row r="14" spans="2:10" ht="27" customHeight="1" thickBot="1" x14ac:dyDescent="0.25">
      <c r="B14" s="9">
        <v>300</v>
      </c>
      <c r="C14" s="10" t="s">
        <v>77</v>
      </c>
      <c r="D14" s="26"/>
      <c r="E14" s="26"/>
      <c r="F14" s="26"/>
      <c r="G14" s="40"/>
      <c r="H14" s="22"/>
    </row>
    <row r="15" spans="2:10" ht="30" customHeight="1" thickBot="1" x14ac:dyDescent="0.25">
      <c r="B15" s="27">
        <v>301</v>
      </c>
      <c r="C15" s="28" t="s">
        <v>27</v>
      </c>
      <c r="D15" s="29" t="s">
        <v>2</v>
      </c>
      <c r="E15" s="30">
        <v>1500</v>
      </c>
      <c r="F15" s="29"/>
      <c r="G15" s="32">
        <f t="shared" ref="G15:G19" si="1">+E15*F15</f>
        <v>0</v>
      </c>
      <c r="H15" s="23"/>
    </row>
    <row r="16" spans="2:10" ht="30" customHeight="1" thickBot="1" x14ac:dyDescent="0.25">
      <c r="B16" s="27">
        <v>302</v>
      </c>
      <c r="C16" s="28" t="s">
        <v>26</v>
      </c>
      <c r="D16" s="29" t="s">
        <v>2</v>
      </c>
      <c r="E16" s="30">
        <v>6967</v>
      </c>
      <c r="F16" s="29"/>
      <c r="G16" s="32">
        <f t="shared" si="1"/>
        <v>0</v>
      </c>
      <c r="H16" s="23"/>
      <c r="J16" s="44"/>
    </row>
    <row r="17" spans="2:8" ht="30" customHeight="1" thickBot="1" x14ac:dyDescent="0.25">
      <c r="B17" s="27">
        <v>303</v>
      </c>
      <c r="C17" s="28" t="s">
        <v>50</v>
      </c>
      <c r="D17" s="29" t="s">
        <v>2</v>
      </c>
      <c r="E17" s="30">
        <v>1650</v>
      </c>
      <c r="F17" s="29"/>
      <c r="G17" s="32">
        <f t="shared" si="1"/>
        <v>0</v>
      </c>
      <c r="H17" s="23"/>
    </row>
    <row r="18" spans="2:8" ht="55.5" customHeight="1" thickBot="1" x14ac:dyDescent="0.25">
      <c r="B18" s="27">
        <v>304</v>
      </c>
      <c r="C18" s="24" t="s">
        <v>97</v>
      </c>
      <c r="D18" s="25" t="s">
        <v>2</v>
      </c>
      <c r="E18" s="38">
        <v>7531</v>
      </c>
      <c r="F18" s="29"/>
      <c r="G18" s="32">
        <f t="shared" si="1"/>
        <v>0</v>
      </c>
      <c r="H18" s="23"/>
    </row>
    <row r="19" spans="2:8" ht="30" customHeight="1" thickBot="1" x14ac:dyDescent="0.25">
      <c r="B19" s="27">
        <v>305</v>
      </c>
      <c r="C19" s="28" t="s">
        <v>21</v>
      </c>
      <c r="D19" s="29" t="s">
        <v>2</v>
      </c>
      <c r="E19" s="30">
        <v>6797</v>
      </c>
      <c r="F19" s="29"/>
      <c r="G19" s="32">
        <f t="shared" si="1"/>
        <v>0</v>
      </c>
      <c r="H19" s="22"/>
    </row>
    <row r="20" spans="2:8" ht="25.5" customHeight="1" thickBot="1" x14ac:dyDescent="0.25">
      <c r="B20" s="9"/>
      <c r="C20" s="10" t="s">
        <v>78</v>
      </c>
      <c r="D20" s="31"/>
      <c r="E20" s="31"/>
      <c r="F20" s="31"/>
      <c r="G20" s="39">
        <f>+SUM(G15:G19)</f>
        <v>0</v>
      </c>
      <c r="H20" s="23"/>
    </row>
    <row r="21" spans="2:8" ht="25.5" customHeight="1" thickBot="1" x14ac:dyDescent="0.25">
      <c r="B21" s="9">
        <v>400</v>
      </c>
      <c r="C21" s="10" t="s">
        <v>79</v>
      </c>
      <c r="D21" s="26"/>
      <c r="E21" s="26"/>
      <c r="F21" s="26"/>
      <c r="G21" s="40"/>
      <c r="H21" s="23"/>
    </row>
    <row r="22" spans="2:8" ht="42.75" customHeight="1" thickBot="1" x14ac:dyDescent="0.25">
      <c r="B22" s="27">
        <v>401</v>
      </c>
      <c r="C22" s="28" t="s">
        <v>52</v>
      </c>
      <c r="D22" s="29" t="s">
        <v>53</v>
      </c>
      <c r="E22" s="30">
        <v>4000</v>
      </c>
      <c r="F22" s="29"/>
      <c r="G22" s="32">
        <f t="shared" ref="G22:G36" si="2">+E22*F22</f>
        <v>0</v>
      </c>
      <c r="H22" s="23"/>
    </row>
    <row r="23" spans="2:8" ht="81.75" customHeight="1" thickBot="1" x14ac:dyDescent="0.25">
      <c r="B23" s="27">
        <v>402</v>
      </c>
      <c r="C23" s="28" t="s">
        <v>54</v>
      </c>
      <c r="D23" s="29" t="s">
        <v>53</v>
      </c>
      <c r="E23" s="29">
        <v>75</v>
      </c>
      <c r="F23" s="29"/>
      <c r="G23" s="32">
        <f t="shared" si="2"/>
        <v>0</v>
      </c>
      <c r="H23" s="23"/>
    </row>
    <row r="24" spans="2:8" ht="43.5" customHeight="1" thickBot="1" x14ac:dyDescent="0.25">
      <c r="B24" s="27">
        <v>403</v>
      </c>
      <c r="C24" s="28" t="s">
        <v>15</v>
      </c>
      <c r="D24" s="29" t="s">
        <v>5</v>
      </c>
      <c r="E24" s="29">
        <v>8</v>
      </c>
      <c r="F24" s="29"/>
      <c r="G24" s="32">
        <f>+E24*F24</f>
        <v>0</v>
      </c>
      <c r="H24" s="23"/>
    </row>
    <row r="25" spans="2:8" ht="48.75" customHeight="1" thickBot="1" x14ac:dyDescent="0.25">
      <c r="B25" s="27">
        <v>404</v>
      </c>
      <c r="C25" s="28" t="s">
        <v>71</v>
      </c>
      <c r="D25" s="29" t="s">
        <v>5</v>
      </c>
      <c r="E25" s="29">
        <v>1</v>
      </c>
      <c r="F25" s="29"/>
      <c r="G25" s="32">
        <f>+E25*F25</f>
        <v>0</v>
      </c>
      <c r="H25" s="22"/>
    </row>
    <row r="26" spans="2:8" ht="48.75" customHeight="1" thickBot="1" x14ac:dyDescent="0.25">
      <c r="B26" s="27">
        <v>405</v>
      </c>
      <c r="C26" s="28" t="s">
        <v>72</v>
      </c>
      <c r="D26" s="29" t="s">
        <v>5</v>
      </c>
      <c r="E26" s="29">
        <v>1</v>
      </c>
      <c r="F26" s="29"/>
      <c r="G26" s="32">
        <f>+E26*F26</f>
        <v>0</v>
      </c>
      <c r="H26" s="22"/>
    </row>
    <row r="27" spans="2:8" ht="48.75" customHeight="1" thickBot="1" x14ac:dyDescent="0.25">
      <c r="B27" s="27">
        <v>406</v>
      </c>
      <c r="C27" s="28" t="s">
        <v>68</v>
      </c>
      <c r="D27" s="29" t="s">
        <v>5</v>
      </c>
      <c r="E27" s="29">
        <v>1</v>
      </c>
      <c r="F27" s="29"/>
      <c r="G27" s="32">
        <f>+E27*F27</f>
        <v>0</v>
      </c>
      <c r="H27" s="22"/>
    </row>
    <row r="28" spans="2:8" ht="43.5" customHeight="1" thickBot="1" x14ac:dyDescent="0.25">
      <c r="B28" s="27">
        <v>407</v>
      </c>
      <c r="C28" s="28" t="s">
        <v>14</v>
      </c>
      <c r="D28" s="29" t="s">
        <v>5</v>
      </c>
      <c r="E28" s="29">
        <v>12</v>
      </c>
      <c r="F28" s="29"/>
      <c r="G28" s="32">
        <f t="shared" si="2"/>
        <v>0</v>
      </c>
      <c r="H28" s="23"/>
    </row>
    <row r="29" spans="2:8" ht="30.75" customHeight="1" thickBot="1" x14ac:dyDescent="0.25">
      <c r="B29" s="27">
        <v>408</v>
      </c>
      <c r="C29" s="28" t="s">
        <v>13</v>
      </c>
      <c r="D29" s="29" t="s">
        <v>5</v>
      </c>
      <c r="E29" s="29">
        <v>12</v>
      </c>
      <c r="F29" s="29"/>
      <c r="G29" s="32">
        <f t="shared" si="2"/>
        <v>0</v>
      </c>
      <c r="H29" s="23"/>
    </row>
    <row r="30" spans="2:8" ht="30.75" customHeight="1" thickBot="1" x14ac:dyDescent="0.25">
      <c r="B30" s="27">
        <v>409</v>
      </c>
      <c r="C30" s="35" t="s">
        <v>70</v>
      </c>
      <c r="D30" s="36" t="s">
        <v>5</v>
      </c>
      <c r="E30" s="36">
        <v>2</v>
      </c>
      <c r="F30" s="30"/>
      <c r="G30" s="32">
        <f t="shared" si="2"/>
        <v>0</v>
      </c>
      <c r="H30" s="23"/>
    </row>
    <row r="31" spans="2:8" ht="30.75" customHeight="1" thickBot="1" x14ac:dyDescent="0.25">
      <c r="B31" s="27">
        <v>410</v>
      </c>
      <c r="C31" s="28" t="s">
        <v>90</v>
      </c>
      <c r="D31" s="29" t="s">
        <v>5</v>
      </c>
      <c r="E31" s="29">
        <v>12</v>
      </c>
      <c r="F31" s="30"/>
      <c r="G31" s="32">
        <f t="shared" si="2"/>
        <v>0</v>
      </c>
      <c r="H31" s="23"/>
    </row>
    <row r="32" spans="2:8" ht="37.5" customHeight="1" thickBot="1" x14ac:dyDescent="0.25">
      <c r="B32" s="27">
        <v>411</v>
      </c>
      <c r="C32" s="28" t="s">
        <v>60</v>
      </c>
      <c r="D32" s="29" t="s">
        <v>5</v>
      </c>
      <c r="E32" s="29">
        <v>12</v>
      </c>
      <c r="F32" s="29"/>
      <c r="G32" s="32">
        <f t="shared" si="2"/>
        <v>0</v>
      </c>
      <c r="H32" s="22"/>
    </row>
    <row r="33" spans="2:8" ht="24.75" customHeight="1" thickBot="1" x14ac:dyDescent="0.25">
      <c r="B33" s="27">
        <v>412</v>
      </c>
      <c r="C33" s="28" t="s">
        <v>6</v>
      </c>
      <c r="D33" s="29" t="s">
        <v>5</v>
      </c>
      <c r="E33" s="29">
        <v>12</v>
      </c>
      <c r="F33" s="29"/>
      <c r="G33" s="32">
        <f>+E33*F33</f>
        <v>0</v>
      </c>
      <c r="H33" s="22"/>
    </row>
    <row r="34" spans="2:8" ht="27" customHeight="1" thickBot="1" x14ac:dyDescent="0.25">
      <c r="B34" s="27">
        <v>413</v>
      </c>
      <c r="C34" s="28" t="s">
        <v>7</v>
      </c>
      <c r="D34" s="29" t="s">
        <v>5</v>
      </c>
      <c r="E34" s="29">
        <v>12</v>
      </c>
      <c r="F34" s="29"/>
      <c r="G34" s="32">
        <f>+E34*F34</f>
        <v>0</v>
      </c>
      <c r="H34" s="23"/>
    </row>
    <row r="35" spans="2:8" ht="33" customHeight="1" thickBot="1" x14ac:dyDescent="0.25">
      <c r="B35" s="27">
        <v>414</v>
      </c>
      <c r="C35" s="28" t="s">
        <v>69</v>
      </c>
      <c r="D35" s="29" t="s">
        <v>5</v>
      </c>
      <c r="E35" s="29">
        <v>1</v>
      </c>
      <c r="F35" s="29"/>
      <c r="G35" s="32">
        <f t="shared" si="2"/>
        <v>0</v>
      </c>
      <c r="H35" s="22"/>
    </row>
    <row r="36" spans="2:8" ht="54" customHeight="1" thickBot="1" x14ac:dyDescent="0.25">
      <c r="B36" s="27">
        <v>415</v>
      </c>
      <c r="C36" s="28" t="s">
        <v>61</v>
      </c>
      <c r="D36" s="29" t="s">
        <v>5</v>
      </c>
      <c r="E36" s="29">
        <v>1</v>
      </c>
      <c r="F36" s="30"/>
      <c r="G36" s="32">
        <f t="shared" si="2"/>
        <v>0</v>
      </c>
      <c r="H36" s="22"/>
    </row>
    <row r="37" spans="2:8" ht="21.75" customHeight="1" thickBot="1" x14ac:dyDescent="0.25">
      <c r="B37" s="9"/>
      <c r="C37" s="10" t="s">
        <v>80</v>
      </c>
      <c r="D37" s="31"/>
      <c r="E37" s="31"/>
      <c r="F37" s="31"/>
      <c r="G37" s="39">
        <f>+SUM(G22:G36)</f>
        <v>0</v>
      </c>
    </row>
    <row r="38" spans="2:8" ht="32.25" customHeight="1" thickBot="1" x14ac:dyDescent="0.25">
      <c r="B38" s="9">
        <v>500</v>
      </c>
      <c r="C38" s="10" t="s">
        <v>81</v>
      </c>
      <c r="D38" s="26"/>
      <c r="E38" s="26"/>
      <c r="F38" s="26"/>
      <c r="G38" s="40"/>
    </row>
    <row r="39" spans="2:8" ht="56.25" customHeight="1" thickBot="1" x14ac:dyDescent="0.25">
      <c r="B39" s="27">
        <v>501</v>
      </c>
      <c r="C39" s="28" t="s">
        <v>64</v>
      </c>
      <c r="D39" s="29" t="s">
        <v>2</v>
      </c>
      <c r="E39" s="30">
        <v>6288</v>
      </c>
      <c r="F39" s="29"/>
      <c r="G39" s="32">
        <f t="shared" ref="G39:G40" si="3">+E39*F39</f>
        <v>0</v>
      </c>
    </row>
    <row r="40" spans="2:8" ht="30.75" thickBot="1" x14ac:dyDescent="0.25">
      <c r="B40" s="27">
        <v>502</v>
      </c>
      <c r="C40" s="28" t="s">
        <v>92</v>
      </c>
      <c r="D40" s="29" t="s">
        <v>2</v>
      </c>
      <c r="E40" s="30">
        <v>8447</v>
      </c>
      <c r="F40" s="29"/>
      <c r="G40" s="32">
        <f t="shared" si="3"/>
        <v>0</v>
      </c>
    </row>
    <row r="41" spans="2:8" ht="24.75" customHeight="1" thickBot="1" x14ac:dyDescent="0.25">
      <c r="B41" s="9"/>
      <c r="C41" s="10" t="s">
        <v>82</v>
      </c>
      <c r="D41" s="31"/>
      <c r="E41" s="31"/>
      <c r="F41" s="31"/>
      <c r="G41" s="39">
        <f>+G40+G39</f>
        <v>0</v>
      </c>
    </row>
    <row r="42" spans="2:8" ht="24.75" customHeight="1" thickBot="1" x14ac:dyDescent="0.25">
      <c r="B42" s="9">
        <v>600</v>
      </c>
      <c r="C42" s="10" t="s">
        <v>83</v>
      </c>
      <c r="D42" s="26"/>
      <c r="E42" s="26"/>
      <c r="F42" s="26"/>
      <c r="G42" s="40"/>
    </row>
    <row r="43" spans="2:8" ht="24.75" customHeight="1" thickBot="1" x14ac:dyDescent="0.25">
      <c r="B43" s="29">
        <v>501</v>
      </c>
      <c r="C43" s="28" t="s">
        <v>1</v>
      </c>
      <c r="D43" s="29" t="s">
        <v>5</v>
      </c>
      <c r="E43" s="29">
        <v>3</v>
      </c>
      <c r="F43" s="30"/>
      <c r="G43" s="32">
        <f>+E43*F43</f>
        <v>0</v>
      </c>
    </row>
    <row r="44" spans="2:8" ht="24.75" customHeight="1" thickBot="1" x14ac:dyDescent="0.25">
      <c r="B44" s="9"/>
      <c r="C44" s="10" t="s">
        <v>84</v>
      </c>
      <c r="D44" s="31"/>
      <c r="E44" s="31"/>
      <c r="F44" s="31"/>
      <c r="G44" s="39">
        <f>+G43</f>
        <v>0</v>
      </c>
    </row>
    <row r="45" spans="2:8" ht="24" customHeight="1" thickBot="1" x14ac:dyDescent="0.25">
      <c r="B45" s="57" t="s">
        <v>85</v>
      </c>
      <c r="C45" s="58"/>
      <c r="D45" s="33"/>
      <c r="E45" s="33"/>
      <c r="F45" s="33"/>
      <c r="G45" s="42">
        <f>+G44+G41+G37+G20+G13+G9</f>
        <v>0</v>
      </c>
    </row>
    <row r="46" spans="2:8" ht="36" customHeight="1" x14ac:dyDescent="0.2"/>
    <row r="47" spans="2:8" ht="36" customHeight="1" x14ac:dyDescent="0.2"/>
    <row r="48" spans="2:8" ht="36" customHeight="1" x14ac:dyDescent="0.2"/>
    <row r="49" ht="36" customHeight="1" x14ac:dyDescent="0.2"/>
    <row r="50" ht="36" customHeight="1" x14ac:dyDescent="0.2"/>
    <row r="51" ht="36" customHeight="1" x14ac:dyDescent="0.2"/>
    <row r="52" ht="36" customHeight="1" x14ac:dyDescent="0.2"/>
    <row r="53" ht="36" customHeight="1" x14ac:dyDescent="0.2"/>
    <row r="54" ht="36" customHeight="1" x14ac:dyDescent="0.2"/>
    <row r="55" ht="36" customHeight="1" x14ac:dyDescent="0.2"/>
    <row r="56" ht="36" customHeight="1" x14ac:dyDescent="0.2"/>
    <row r="57" ht="36" customHeight="1" x14ac:dyDescent="0.2"/>
    <row r="58" ht="36" customHeight="1" x14ac:dyDescent="0.2"/>
    <row r="59" ht="36" customHeight="1" x14ac:dyDescent="0.2"/>
    <row r="60" ht="36" customHeight="1" x14ac:dyDescent="0.2"/>
    <row r="61" ht="36" customHeight="1" x14ac:dyDescent="0.2"/>
    <row r="62" ht="36" customHeight="1" x14ac:dyDescent="0.2"/>
    <row r="63" ht="36" customHeight="1" x14ac:dyDescent="0.2"/>
    <row r="64" ht="36" customHeight="1" x14ac:dyDescent="0.2"/>
    <row r="65" ht="15" customHeight="1" x14ac:dyDescent="0.2"/>
    <row r="71" ht="28.5" customHeight="1" x14ac:dyDescent="0.2"/>
  </sheetData>
  <mergeCells count="2">
    <mergeCell ref="B45:C45"/>
    <mergeCell ref="B1:G1"/>
  </mergeCells>
  <pageMargins left="0.7" right="0.7" top="0.75" bottom="0.75" header="0.3" footer="0.3"/>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Récapitulatif AHA SK</vt:lpstr>
      <vt:lpstr>BOQ Kiringyé Site 5 (CP1)</vt:lpstr>
      <vt:lpstr>BOQ  Kiringyé Site  6 (CP2)</vt:lpstr>
      <vt:lpstr>BOQ Kiringyé Site 7 (CP3+CP4)</vt:lpstr>
      <vt:lpstr>BOQ Lubarika Site 8 (CP1)</vt:lpstr>
      <vt:lpstr>BOQ Lubarika Site 9 (CP2)</vt:lpstr>
      <vt:lpstr>BOQ Sangya Site 10 (CP1)</vt:lpstr>
      <vt:lpstr>BOQ Sangya Site 11 (CP2)</vt:lpstr>
      <vt:lpstr>BOQ Kakamba Site 12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Abdoul Aziz Millogo</dc:creator>
  <cp:lastModifiedBy>HP</cp:lastModifiedBy>
  <dcterms:created xsi:type="dcterms:W3CDTF">2020-10-11T10:04:32Z</dcterms:created>
  <dcterms:modified xsi:type="dcterms:W3CDTF">2021-01-19T09:34:13Z</dcterms:modified>
</cp:coreProperties>
</file>