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malik\AppData\Local\Microsoft\Windows\INetCache\Content.Outlook\ZEID5T5C\"/>
    </mc:Choice>
  </mc:AlternateContent>
  <xr:revisionPtr revIDLastSave="0" documentId="13_ncr:81_{EAF7B980-FA01-4585-81DA-C24A5C78D37D}" xr6:coauthVersionLast="44" xr6:coauthVersionMax="44" xr10:uidLastSave="{00000000-0000-0000-0000-000000000000}"/>
  <bookViews>
    <workbookView xWindow="-108" yWindow="-108" windowWidth="23256" windowHeight="12576" tabRatio="849" xr2:uid="{00000000-000D-0000-FFFF-FFFF00000000}"/>
  </bookViews>
  <sheets>
    <sheet name="LOT1 BOQ" sheetId="1" r:id="rId1"/>
    <sheet name="LOT1 - Summary" sheetId="2" state="hidden" r:id="rId2"/>
    <sheet name="Lot 2 BoQ" sheetId="3" state="hidden" r:id="rId3"/>
    <sheet name="LOT2 - Summary" sheetId="4" state="hidden" r:id="rId4"/>
    <sheet name="Lot 3 BoQ" sheetId="5" state="hidden" r:id="rId5"/>
    <sheet name="LOT 3 - Summary" sheetId="6" state="hidden" r:id="rId6"/>
    <sheet name="Grand Summary" sheetId="7" state="hidden" r:id="rId7"/>
  </sheets>
  <definedNames>
    <definedName name="_A70000" localSheetId="6">#REF!</definedName>
    <definedName name="_A70000" localSheetId="5">#REF!</definedName>
    <definedName name="_A70000" localSheetId="0">#REF!</definedName>
    <definedName name="_A70000">#REF!</definedName>
    <definedName name="Bag_pop" localSheetId="6">#REF!</definedName>
    <definedName name="Bag_pop" localSheetId="5">#REF!</definedName>
    <definedName name="Bag_pop" localSheetId="0">#REF!</definedName>
    <definedName name="Bag_pop">#REF!</definedName>
    <definedName name="Bagamoyo" localSheetId="6">#REF!</definedName>
    <definedName name="Bagamoyo" localSheetId="5">#REF!</definedName>
    <definedName name="Bagamoyo" localSheetId="0">#REF!</definedName>
    <definedName name="Bagamoyo">#REF!</definedName>
    <definedName name="Chart" localSheetId="6">#REF!</definedName>
    <definedName name="Chart" localSheetId="5">#REF!</definedName>
    <definedName name="Chart" localSheetId="0">#REF!</definedName>
    <definedName name="Chart">#REF!</definedName>
    <definedName name="ConsHist" localSheetId="6">#REF!</definedName>
    <definedName name="ConsHist" localSheetId="5">#REF!</definedName>
    <definedName name="ConsHist" localSheetId="0">#REF!</definedName>
    <definedName name="ConsHist">#REF!</definedName>
    <definedName name="Customer_Summary" localSheetId="6">#REF!</definedName>
    <definedName name="Customer_Summary" localSheetId="5">#REF!</definedName>
    <definedName name="Customer_Summary" localSheetId="0">#REF!</definedName>
    <definedName name="Customer_Summary">#REF!</definedName>
    <definedName name="_xlnm.Database" localSheetId="6">#REF!</definedName>
    <definedName name="_xlnm.Database" localSheetId="5">#REF!</definedName>
    <definedName name="_xlnm.Database" localSheetId="0">#REF!</definedName>
    <definedName name="_xlnm.Database">#REF!</definedName>
    <definedName name="Design_Criteria" localSheetId="6">#REF!</definedName>
    <definedName name="Design_Criteria" localSheetId="5">#REF!</definedName>
    <definedName name="Design_Criteria" localSheetId="0">#REF!</definedName>
    <definedName name="Design_Criteria">#REF!</definedName>
    <definedName name="Kibaha" localSheetId="6">#REF!</definedName>
    <definedName name="Kibaha" localSheetId="5">#REF!</definedName>
    <definedName name="Kibaha" localSheetId="0">#REF!</definedName>
    <definedName name="Kibaha">#REF!</definedName>
    <definedName name="new" localSheetId="6">#REF!</definedName>
    <definedName name="new" localSheetId="5">#REF!</definedName>
    <definedName name="new">#REF!</definedName>
    <definedName name="_xlnm.Print_Area" localSheetId="6">'Grand Summary'!$A$1:$C$12</definedName>
    <definedName name="_xlnm.Print_Area" localSheetId="5">'LOT 3 - Summary'!$A$1:$C$13</definedName>
    <definedName name="_xlnm.Print_Area" localSheetId="1">'LOT1 - Summary'!$A$1:$C$13</definedName>
    <definedName name="_xlnm.Print_Area" localSheetId="0">'LOT1 BOQ'!$A$1:$G$63</definedName>
    <definedName name="_xlnm.Print_Area" localSheetId="3">'LOT2 - Summary'!$A$1:$C$13</definedName>
    <definedName name="_xlnm.Print_Titles" localSheetId="0">'LOT1 BOQ'!$1:$9</definedName>
    <definedName name="Projection" localSheetId="6">#REF!</definedName>
    <definedName name="Projection" localSheetId="5">#REF!</definedName>
    <definedName name="Projection" localSheetId="0">#REF!</definedName>
    <definedName name="Projection">#REF!</definedName>
    <definedName name="ytyrty" localSheetId="6">#REF!</definedName>
    <definedName name="ytyrty" localSheetId="5">#REF!</definedName>
    <definedName name="ytyrty">#REF!</definedName>
    <definedName name="Z_3A91ECB0_42BB_412A_B626_272AADD0D864_.wvu.Cols" localSheetId="2" hidden="1">'Lot 2 BoQ'!$H:$H</definedName>
    <definedName name="Z_3A91ECB0_42BB_412A_B626_272AADD0D864_.wvu.Cols" localSheetId="4" hidden="1">'Lot 3 BoQ'!$H:$H</definedName>
    <definedName name="Z_3A91ECB0_42BB_412A_B626_272AADD0D864_.wvu.Cols" localSheetId="0" hidden="1">'LOT1 BOQ'!$H:$H</definedName>
    <definedName name="Z_3A91ECB0_42BB_412A_B626_272AADD0D864_.wvu.PrintArea" localSheetId="6" hidden="1">'Grand Summary'!$A$1:$C$12</definedName>
    <definedName name="Z_3A91ECB0_42BB_412A_B626_272AADD0D864_.wvu.PrintArea" localSheetId="5" hidden="1">'LOT 3 - Summary'!$A$1:$C$13</definedName>
    <definedName name="Z_3A91ECB0_42BB_412A_B626_272AADD0D864_.wvu.PrintArea" localSheetId="1" hidden="1">'LOT1 - Summary'!$A$1:$C$13</definedName>
    <definedName name="Z_3A91ECB0_42BB_412A_B626_272AADD0D864_.wvu.PrintArea" localSheetId="0" hidden="1">'LOT1 BOQ'!$A$1:$G$63</definedName>
    <definedName name="Z_3A91ECB0_42BB_412A_B626_272AADD0D864_.wvu.PrintArea" localSheetId="3" hidden="1">'LOT2 - Summary'!$A$1:$C$13</definedName>
    <definedName name="Z_3A91ECB0_42BB_412A_B626_272AADD0D864_.wvu.PrintTitles" localSheetId="0" hidden="1">'LOT1 BOQ'!$1:$9</definedName>
    <definedName name="Z_5FD2A281_0E9B_410D_90A4_AAE9A79D8311_.wvu.Cols" localSheetId="2" hidden="1">'Lot 2 BoQ'!$H:$H</definedName>
    <definedName name="Z_5FD2A281_0E9B_410D_90A4_AAE9A79D8311_.wvu.Cols" localSheetId="4" hidden="1">'Lot 3 BoQ'!$H:$H</definedName>
    <definedName name="Z_5FD2A281_0E9B_410D_90A4_AAE9A79D8311_.wvu.Cols" localSheetId="0" hidden="1">'LOT1 BOQ'!$H:$H</definedName>
    <definedName name="Z_5FD2A281_0E9B_410D_90A4_AAE9A79D8311_.wvu.PrintArea" localSheetId="6" hidden="1">'Grand Summary'!$A$1:$C$12</definedName>
    <definedName name="Z_5FD2A281_0E9B_410D_90A4_AAE9A79D8311_.wvu.PrintArea" localSheetId="5" hidden="1">'LOT 3 - Summary'!$A$1:$C$13</definedName>
    <definedName name="Z_5FD2A281_0E9B_410D_90A4_AAE9A79D8311_.wvu.PrintArea" localSheetId="1" hidden="1">'LOT1 - Summary'!$A$1:$C$13</definedName>
    <definedName name="Z_5FD2A281_0E9B_410D_90A4_AAE9A79D8311_.wvu.PrintArea" localSheetId="0" hidden="1">'LOT1 BOQ'!$A$1:$G$63</definedName>
    <definedName name="Z_5FD2A281_0E9B_410D_90A4_AAE9A79D8311_.wvu.PrintArea" localSheetId="3" hidden="1">'LOT2 - Summary'!$A$1:$C$13</definedName>
    <definedName name="Z_5FD2A281_0E9B_410D_90A4_AAE9A79D8311_.wvu.PrintTitles" localSheetId="0" hidden="1">'LOT1 BOQ'!$1:$9</definedName>
  </definedNames>
  <calcPr calcId="191029"/>
  <customWorkbookViews>
    <customWorkbookView name="Administrator - Personal View" guid="{5FD2A281-0E9B-410D-90A4-AAE9A79D8311}" mergeInterval="0" personalView="1" maximized="1" xWindow="-9" yWindow="-9" windowWidth="1938" windowHeight="1048" tabRatio="849" activeSheetId="1" showComments="commIndAndComment"/>
    <customWorkbookView name="Douglas Abuuru - Personal View" guid="{3A91ECB0-42BB-412A-B626-272AADD0D864}" mergeInterval="0" personalView="1" xWindow="1" yWindow="1" windowWidth="1919" windowHeight="1079" tabRatio="84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" l="1"/>
  <c r="G59" i="1"/>
  <c r="G58" i="1"/>
  <c r="G57" i="1"/>
  <c r="G55" i="1"/>
  <c r="G54" i="1"/>
  <c r="G53" i="1"/>
  <c r="G52" i="1"/>
  <c r="G51" i="1"/>
  <c r="G50" i="1"/>
  <c r="G49" i="1"/>
  <c r="G48" i="1"/>
  <c r="G47" i="1"/>
  <c r="G46" i="1"/>
  <c r="G38" i="1"/>
  <c r="G37" i="1"/>
  <c r="G36" i="1"/>
  <c r="G23" i="1"/>
  <c r="G22" i="1"/>
  <c r="G21" i="1"/>
  <c r="G20" i="1"/>
  <c r="G19" i="1"/>
  <c r="G18" i="1"/>
  <c r="G34" i="1" l="1"/>
  <c r="G29" i="3"/>
  <c r="G30" i="3"/>
  <c r="G29" i="5"/>
  <c r="B6" i="7" l="1"/>
  <c r="B7" i="7"/>
  <c r="B8" i="7"/>
  <c r="D68" i="5"/>
  <c r="G51" i="5"/>
  <c r="B7" i="6"/>
  <c r="B6" i="6"/>
  <c r="B8" i="6"/>
  <c r="B9" i="6"/>
  <c r="C7" i="6"/>
  <c r="B7" i="4"/>
  <c r="B6" i="4"/>
  <c r="B8" i="4"/>
  <c r="B9" i="4"/>
  <c r="C7" i="4"/>
  <c r="G54" i="5" l="1"/>
  <c r="G53" i="5"/>
  <c r="G52" i="5"/>
  <c r="G50" i="5"/>
  <c r="G49" i="5"/>
  <c r="G48" i="5"/>
  <c r="G47" i="5"/>
  <c r="G45" i="5"/>
  <c r="G44" i="5"/>
  <c r="G43" i="5"/>
  <c r="G42" i="5"/>
  <c r="G41" i="5"/>
  <c r="G40" i="5"/>
  <c r="G39" i="5"/>
  <c r="G38" i="5"/>
  <c r="G37" i="5"/>
  <c r="G35" i="5"/>
  <c r="G34" i="5"/>
  <c r="G31" i="5"/>
  <c r="G30" i="5"/>
  <c r="G25" i="5"/>
  <c r="G24" i="5"/>
  <c r="G23" i="5" s="1"/>
  <c r="C8" i="6" s="1"/>
  <c r="G21" i="5"/>
  <c r="G20" i="5"/>
  <c r="G19" i="5"/>
  <c r="G15" i="5"/>
  <c r="G12" i="5"/>
  <c r="G11" i="5"/>
  <c r="G10" i="5"/>
  <c r="G54" i="3"/>
  <c r="G53" i="3"/>
  <c r="G52" i="3"/>
  <c r="G50" i="3"/>
  <c r="G49" i="3"/>
  <c r="G48" i="3"/>
  <c r="G47" i="3"/>
  <c r="G45" i="3"/>
  <c r="G44" i="3"/>
  <c r="G43" i="3"/>
  <c r="G42" i="3"/>
  <c r="G41" i="3"/>
  <c r="G40" i="3"/>
  <c r="G39" i="3"/>
  <c r="G38" i="3"/>
  <c r="G37" i="3"/>
  <c r="G35" i="3"/>
  <c r="G34" i="3"/>
  <c r="G31" i="3"/>
  <c r="G25" i="3"/>
  <c r="G24" i="3"/>
  <c r="G23" i="3" s="1"/>
  <c r="C8" i="4" s="1"/>
  <c r="G21" i="3"/>
  <c r="G20" i="3"/>
  <c r="G19" i="3"/>
  <c r="G15" i="3"/>
  <c r="G12" i="3"/>
  <c r="G11" i="3"/>
  <c r="G10" i="3"/>
  <c r="G9" i="5" l="1"/>
  <c r="C6" i="6" s="1"/>
  <c r="G27" i="5"/>
  <c r="C9" i="6" s="1"/>
  <c r="C11" i="6" s="1"/>
  <c r="C8" i="7" s="1"/>
  <c r="G14" i="5"/>
  <c r="G9" i="3"/>
  <c r="C6" i="4" s="1"/>
  <c r="G27" i="3"/>
  <c r="C9" i="4" s="1"/>
  <c r="G14" i="3"/>
  <c r="G31" i="1"/>
  <c r="C11" i="4" l="1"/>
  <c r="C7" i="7" s="1"/>
  <c r="G57" i="5"/>
  <c r="G57" i="3"/>
  <c r="G14" i="1"/>
  <c r="G13" i="1"/>
  <c r="B6" i="2" l="1"/>
  <c r="G12" i="1"/>
  <c r="G11" i="1" s="1"/>
  <c r="C6" i="2" l="1"/>
  <c r="G56" i="1"/>
  <c r="G45" i="1" s="1"/>
  <c r="G43" i="1"/>
  <c r="G41" i="1"/>
  <c r="G40" i="1"/>
  <c r="G39" i="1"/>
  <c r="G35" i="1"/>
  <c r="G30" i="1"/>
  <c r="G29" i="1" s="1"/>
  <c r="G26" i="1"/>
  <c r="G25" i="1"/>
  <c r="G24" i="1"/>
  <c r="G17" i="1"/>
  <c r="B9" i="2"/>
  <c r="B8" i="2"/>
  <c r="B7" i="2"/>
  <c r="G33" i="1" l="1"/>
  <c r="C8" i="2"/>
  <c r="G16" i="1"/>
  <c r="G63" i="1" s="1"/>
  <c r="C7" i="2" l="1"/>
  <c r="C9" i="2"/>
  <c r="C11" i="2" l="1"/>
  <c r="C6" i="7" s="1"/>
  <c r="C10" i="7" s="1"/>
</calcChain>
</file>

<file path=xl/sharedStrings.xml><?xml version="1.0" encoding="utf-8"?>
<sst xmlns="http://schemas.openxmlformats.org/spreadsheetml/2006/main" count="415" uniqueCount="157">
  <si>
    <t>Item</t>
  </si>
  <si>
    <t>Unit</t>
  </si>
  <si>
    <t>Qty</t>
  </si>
  <si>
    <t>Category</t>
  </si>
  <si>
    <t>Description</t>
  </si>
  <si>
    <t>Civil Works</t>
  </si>
  <si>
    <t>Pipeworks</t>
  </si>
  <si>
    <t>Component Description</t>
  </si>
  <si>
    <t xml:space="preserve">Drilling of boreholes and equipping the same with hand pumps in the refugee settlements and host communities in the North Western, Western and Luapula Provinces of Zambia </t>
  </si>
  <si>
    <t>UNICEF</t>
  </si>
  <si>
    <t xml:space="preserve">Special Tool kit </t>
  </si>
  <si>
    <t xml:space="preserve">Standard tool </t>
  </si>
  <si>
    <t xml:space="preserve">Set of tools for pump caretakers of chrome-vanadium steel </t>
  </si>
  <si>
    <t>sets</t>
  </si>
  <si>
    <t>Borehole drilling</t>
  </si>
  <si>
    <t>Borehole lining and installation</t>
  </si>
  <si>
    <t>Supply and Installation of 4” 100/113 mm PVC casings with flush threaded joints</t>
  </si>
  <si>
    <t>Supply and Installation of 4” 100/113mm PVC screen. Slot   0.5mm with flush threaded joints</t>
  </si>
  <si>
    <t>Supply and Installation of 5” 127/140 mm PVC casings with flush threaded joints</t>
  </si>
  <si>
    <t>Supply and Installation of 5” 127/140mm PVC screen.  0.5mm with flush threaded joints</t>
  </si>
  <si>
    <t>Installation of gravel pack</t>
  </si>
  <si>
    <t>Complete the borehole with sanitary seal grouting, backfill material etc.</t>
  </si>
  <si>
    <t>Development, Test Pumping and Lab tests</t>
  </si>
  <si>
    <t>Civil Works and sterilisation</t>
  </si>
  <si>
    <t>Construction of Civil Works</t>
  </si>
  <si>
    <t>Carry out  sterilisation of boreholes before final installation of handpumps</t>
  </si>
  <si>
    <t xml:space="preserve">Installation of handpumps </t>
  </si>
  <si>
    <t>Total amount (in figures)</t>
  </si>
  <si>
    <t>Total amount (in words)</t>
  </si>
  <si>
    <t>Cost
 (ZMW)</t>
  </si>
  <si>
    <t>Rate (ZMW)</t>
  </si>
  <si>
    <t>Amount (ZMW)</t>
  </si>
  <si>
    <t>LOT 3 -  Mantapala Settlement, Host Communities and Transit Centres Luapula Province</t>
  </si>
  <si>
    <t>LOT 1 Meheba Settlement, North Western Province - Summary</t>
  </si>
  <si>
    <t>LOT1, LOT2, LOT 3 -  Grand Summary</t>
  </si>
  <si>
    <t>LOT 2 - Mayukwayukwa Settlement, Western Province - Summary</t>
  </si>
  <si>
    <t>LS</t>
  </si>
  <si>
    <t>Provisional sum for material testing</t>
  </si>
  <si>
    <t>PS</t>
  </si>
  <si>
    <t>Bill No. 1: Preliminary and general</t>
  </si>
  <si>
    <t xml:space="preserve">Bill No. 2: Supply of Hand pumps, Manuals and Tools </t>
  </si>
  <si>
    <t>Bill No. 4: Drilling, Development, Pumping Test, Superstructure Construction and Installation</t>
  </si>
  <si>
    <t>4.2.1</t>
  </si>
  <si>
    <t>4.2.2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</si>
  <si>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</si>
  <si>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</si>
  <si>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</si>
  <si>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</si>
  <si>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</si>
  <si>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</si>
  <si>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</si>
  <si>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</si>
  <si>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</si>
  <si>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</si>
  <si>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</si>
  <si>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</si>
  <si>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Nos</t>
  </si>
  <si>
    <t>Bill No. 3: Provisional Sums</t>
  </si>
  <si>
    <t>4.3.9</t>
  </si>
  <si>
    <t xml:space="preserve">Supply and Installation of centralisers for 4 inch casing </t>
  </si>
  <si>
    <t xml:space="preserve">Supply and Installation of centralisers for 5 inch casing </t>
  </si>
  <si>
    <t>4.5.1</t>
  </si>
  <si>
    <t>4.5.2</t>
  </si>
  <si>
    <t>4.5.3</t>
  </si>
  <si>
    <t>signed and dated by the Contractors and the Supervising Consultant</t>
  </si>
  <si>
    <t>LOT 2 - Mayukwayukwa Settlement, North Western Province</t>
  </si>
  <si>
    <t>LOT 3 - Mantapala Settlement, Luapula Province, Host Communities and Reception Centres</t>
  </si>
  <si>
    <t>Construction of Iron filters with complete civil works as per approved specifications/drawing</t>
  </si>
  <si>
    <r>
      <rPr>
        <b/>
        <sz val="11"/>
        <color rgb="FFFF0000"/>
        <rFont val="Arial"/>
        <family val="2"/>
      </rPr>
      <t>Note:</t>
    </r>
    <r>
      <rPr>
        <b/>
        <sz val="11"/>
        <rFont val="Arial"/>
        <family val="2"/>
      </rPr>
      <t xml:space="preserve"> Payments will be executed for successful boreholes only, the payment will only be certified based on the production of supervision forms </t>
    </r>
  </si>
  <si>
    <t>Hrs</t>
  </si>
  <si>
    <t>Cleaning and development by jetting (successful boreholes only) for 4 hours</t>
  </si>
  <si>
    <t>Pumping test above 1.0l/s for 6 hours</t>
  </si>
  <si>
    <t>India Mark II handpump with stainless rods and stainless steel riser pipes</t>
  </si>
  <si>
    <t>Mobilisation, Demobilisation and Siting:</t>
  </si>
  <si>
    <t>Km</t>
  </si>
  <si>
    <t>Allow for all sureties and insurance cover; site establishment; offices; workshops; storage sheds; living accommodation; ablution facilities; water supplies, power and communication; site notice boards etc.</t>
  </si>
  <si>
    <t xml:space="preserve">Compliance with Labour and Health and Safety Safeguards </t>
  </si>
  <si>
    <t xml:space="preserve">Compliance with Environmental and Social Safeguards </t>
  </si>
  <si>
    <t xml:space="preserve">   Mobilization and demobilization from place of origin to drilling area and back to place of origin</t>
  </si>
  <si>
    <t>Geophysical sitting - per borehole</t>
  </si>
  <si>
    <t>Mobilisation between sites per kilo metre (Km)</t>
  </si>
  <si>
    <t xml:space="preserve">LM </t>
  </si>
  <si>
    <t xml:space="preserve">Supply and Install bottom plug </t>
  </si>
  <si>
    <t>Pumping test 0.2l/s to 1.0l/s for 6 hours</t>
  </si>
  <si>
    <t>Carry out laboratory water quality tests as specified</t>
  </si>
  <si>
    <r>
      <t>4.1.</t>
    </r>
    <r>
      <rPr>
        <sz val="10"/>
        <rFont val="Arial"/>
        <family val="2"/>
      </rPr>
      <t>1</t>
    </r>
  </si>
  <si>
    <r>
      <t>4.1.</t>
    </r>
    <r>
      <rPr>
        <sz val="10"/>
        <rFont val="Arial"/>
        <family val="2"/>
      </rPr>
      <t>2</t>
    </r>
  </si>
  <si>
    <r>
      <t>4.1.</t>
    </r>
    <r>
      <rPr>
        <sz val="10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</si>
  <si>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UNICEF Zambia</t>
  </si>
  <si>
    <t>Sub-total Bill No. 1</t>
  </si>
  <si>
    <t>Sub-total Bill No. 2</t>
  </si>
  <si>
    <t>Sub-total Bill No. 3</t>
  </si>
  <si>
    <t>Sub-total Bill No. 4</t>
  </si>
  <si>
    <t>Grand total</t>
  </si>
  <si>
    <t>4.2.3</t>
  </si>
  <si>
    <t>Drilling 254mm (10”) in Kalahari and hard rock formations - linear meter (LM) - (84 BHS)</t>
  </si>
  <si>
    <t>Drilling 304.8mm (12”) where 5 inch casing is installed - (9 BHs)</t>
  </si>
  <si>
    <t>Drilling 254mm (10”) in Kalahari and hard rock formations - linear meter (LM) - (90 BHS)</t>
  </si>
  <si>
    <t>Drilling 304.8mm (12”) where 5 inch casing is installed - (10 BHs)</t>
  </si>
  <si>
    <t>Mantapala and host communities</t>
  </si>
  <si>
    <t>Nchelenge to Chienge (Pweto)</t>
  </si>
  <si>
    <t>Pweto  - Mununga - Kaputa</t>
  </si>
  <si>
    <t>Kaputa - Nsumbu</t>
  </si>
  <si>
    <t>Nsumbu - Mpulungu (via Kasama)</t>
  </si>
  <si>
    <t>Estimated Distances (one way)</t>
  </si>
  <si>
    <t>Total Distance</t>
  </si>
  <si>
    <t>Mobilisation between sites per kilometre (Km)</t>
  </si>
  <si>
    <t>India Mark II handpump with stainless rods and uPVC riser pipes</t>
  </si>
  <si>
    <t>India Mark II handpump with stainless steel rods and stainless steel riser pipes - Unit rate only</t>
  </si>
  <si>
    <t>Afridev handpump package with stainless rods and uPVC riser pipes - Unit rate only</t>
  </si>
  <si>
    <t>Afridev handpump package with stainless rods and stainless steel riser pipes - Unit rate only</t>
  </si>
  <si>
    <t>India Mark II handpump with stainless steel rods and riser pipes - Unit rate only</t>
  </si>
  <si>
    <t>Drilling 200mm (8”) in hard rock formations -  linear meter (LM) - Unit rate only</t>
  </si>
  <si>
    <t>Rehabilitation of boreholes in Ten Provinces of Zambia</t>
  </si>
  <si>
    <t>Provision of a set of fishing tools to each project District</t>
  </si>
  <si>
    <t>Supply of hand pump head assembly</t>
  </si>
  <si>
    <t>Supply of hand pump Cylinder</t>
  </si>
  <si>
    <t>Extra GI Pipes (Size 1 ¼ by 3m) and Pump Rod</t>
  </si>
  <si>
    <t>Mobilization and demobilization from place of origin to drilling area and back to place of origin</t>
  </si>
  <si>
    <t>Dismantle and removing the complete existing hand pump together with all pipes and pump cylinder</t>
  </si>
  <si>
    <t>Assessment of borehole for Rehabilitation works, preliminary information record (overall borehole depth, static water level, initial pumping water level, initial yield)</t>
  </si>
  <si>
    <t xml:space="preserve">Fishing out hand pump components fallen in borehole  (riser pipes, rods and cylinder) detached from pump head) </t>
  </si>
  <si>
    <t>Redevelopment of borehole to remove encrustation in casing pipe and flushing of the borehole to remove silt sediments in the borehole</t>
  </si>
  <si>
    <t>Carry out Test pumping as specified</t>
  </si>
  <si>
    <t xml:space="preserve">Sterilize borehole with High Strength chlorine compound. </t>
  </si>
  <si>
    <t>Installation of Agreed Measures to Retard Siltation</t>
  </si>
  <si>
    <t>Sub-total: Borehole Assessment; Dismantling of Borehole and Borehole Re-Developmen</t>
  </si>
  <si>
    <t>Hours</t>
  </si>
  <si>
    <t xml:space="preserve">Repair/construct of the civil works (apron, drain and soakaway) </t>
  </si>
  <si>
    <t>Conduct water quality analysis for the rehabilitated boreholes</t>
  </si>
  <si>
    <t xml:space="preserve">Bill  5. </t>
  </si>
  <si>
    <t>Sub-total: Repair of Borehole Superstructure (apron and drain) and Pump Installation using locally based Area Pump Minders</t>
  </si>
  <si>
    <t>Demolish Apron and Drain</t>
  </si>
  <si>
    <t>Construct Concrete Apron</t>
  </si>
  <si>
    <t>Repair Existing Drainage</t>
  </si>
  <si>
    <t>Construct of Drain and Soakaway</t>
  </si>
  <si>
    <t>Construct of Soakaway</t>
  </si>
  <si>
    <t>Installation of Handpump Components</t>
  </si>
  <si>
    <t>Borehole Assessment; Dismantling of Borehole and Borehole Re-Development</t>
  </si>
  <si>
    <t>Repair of Borehole Superstructure and Pump Installation</t>
  </si>
  <si>
    <t xml:space="preserve">Installation of New Riser Pipes and Rods </t>
  </si>
  <si>
    <t>Installation of New Water Tank</t>
  </si>
  <si>
    <t>Installation of New Head Assembly</t>
  </si>
  <si>
    <t>Installation of New Cylinder</t>
  </si>
  <si>
    <t>Installation of New Pedestal</t>
  </si>
  <si>
    <t>Repair of Cylinder Components</t>
  </si>
  <si>
    <t>Installation of anti siltation measures</t>
  </si>
  <si>
    <t>Installation of Riser Pipes and Rods over 30m</t>
  </si>
  <si>
    <t xml:space="preserve">Note: This is a generic BoQ. Please adjust this for each district using number listed in Table 1. </t>
  </si>
  <si>
    <t xml:space="preserve">                                                                         Bill of Quantities (BoQ)</t>
  </si>
  <si>
    <t>Rate (USD)</t>
  </si>
  <si>
    <t>Amount (USD)</t>
  </si>
  <si>
    <t>Lot -1</t>
  </si>
  <si>
    <t>?</t>
  </si>
  <si>
    <t xml:space="preserve">Name of the District: </t>
  </si>
  <si>
    <t xml:space="preserve">Number of boreholes: </t>
  </si>
  <si>
    <t>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</si>
</sst>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_-;\-* #,##0.00_-;_-* &quot;-&quot;??_-;_-@_-"/>
    <numFmt numFmtId="165" formatCode="_([$€]* #,##0.00_);_([$€]* \(#,##0.00\);_([$€]* &quot;-&quot;??_);_(@_)"/>
    <numFmt numFmtId="166" formatCode="_(* #,##0_);_(* \(#,##0\);_(* &quot;-&quot;??_);_(@_)"/>
    <numFmt numFmtId="167" formatCode="_-* #,##0_-;\-* #,##0_-;_-* &quot;-&quot;??_-;_-@_-"/>
    <numFmt numFmtId="168" formatCode="&quot;$&quot;#,##0.00"/>
    <numFmt numFmtId="169" formatCode="[$EUR]\ #,##0.00"/>
    <numFmt numFmtId="170" formatCode="0.0"/>
    <numFmt numFmtId="171" formatCode="_-* #,##0.0_-;\-* #,##0.0_-;_-* &quot;-&quot;?_-;_-@_-"/>
  </numFmts>
  <fonts count="3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1"/>
      <color indexed="8"/>
      <name val="Cambri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1"/>
      <color rgb="FF000000"/>
      <name val="Calibri"/>
      <family val="2"/>
      <charset val="204"/>
    </font>
    <font>
      <sz val="11"/>
      <color theme="1"/>
      <name val="Cambria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6"/>
      <color rgb="FF000000"/>
      <name val="Calibri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u val="singleAccounting"/>
      <sz val="10"/>
      <name val="Arial"/>
      <family val="2"/>
    </font>
    <font>
      <sz val="9"/>
      <color rgb="FF000000"/>
      <name val="Calibri"/>
      <family val="2"/>
    </font>
    <font>
      <b/>
      <i/>
      <sz val="14"/>
      <name val="Arial"/>
      <family val="2"/>
    </font>
    <font>
      <b/>
      <i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  <xf numFmtId="0" fontId="11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03">
    <xf numFmtId="0" fontId="0" fillId="0" borderId="0" xfId="0"/>
    <xf numFmtId="0" fontId="5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Border="1"/>
    <xf numFmtId="0" fontId="6" fillId="0" borderId="0" xfId="0" applyFont="1" applyBorder="1" applyAlignment="1">
      <alignment horizontal="right" vertical="top"/>
    </xf>
    <xf numFmtId="166" fontId="0" fillId="0" borderId="0" xfId="19" applyNumberFormat="1" applyFont="1"/>
    <xf numFmtId="0" fontId="14" fillId="2" borderId="4" xfId="0" applyFont="1" applyFill="1" applyBorder="1" applyAlignment="1">
      <alignment horizontal="center" vertical="top" wrapText="1"/>
    </xf>
    <xf numFmtId="0" fontId="15" fillId="0" borderId="0" xfId="0" applyFont="1"/>
    <xf numFmtId="0" fontId="15" fillId="3" borderId="6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6" xfId="0" applyFont="1" applyBorder="1"/>
    <xf numFmtId="0" fontId="14" fillId="2" borderId="6" xfId="0" applyFont="1" applyFill="1" applyBorder="1" applyAlignment="1">
      <alignment horizontal="right" vertical="center" wrapText="1"/>
    </xf>
    <xf numFmtId="166" fontId="14" fillId="2" borderId="6" xfId="19" applyNumberFormat="1" applyFont="1" applyFill="1" applyBorder="1" applyAlignment="1">
      <alignment horizontal="left" vertical="center"/>
    </xf>
    <xf numFmtId="166" fontId="15" fillId="0" borderId="0" xfId="19" applyNumberFormat="1" applyFont="1"/>
    <xf numFmtId="0" fontId="14" fillId="3" borderId="4" xfId="0" applyFont="1" applyFill="1" applyBorder="1" applyAlignment="1">
      <alignment horizontal="center" vertical="top" wrapText="1"/>
    </xf>
    <xf numFmtId="167" fontId="15" fillId="0" borderId="6" xfId="18" applyNumberFormat="1" applyFont="1" applyBorder="1" applyAlignment="1">
      <alignment vertical="top" wrapText="1"/>
    </xf>
    <xf numFmtId="0" fontId="0" fillId="0" borderId="0" xfId="0" applyFont="1" applyBorder="1"/>
    <xf numFmtId="0" fontId="13" fillId="0" borderId="1" xfId="0" applyFont="1" applyFill="1" applyBorder="1" applyAlignment="1">
      <alignment horizontal="right" vertical="top"/>
    </xf>
    <xf numFmtId="0" fontId="13" fillId="0" borderId="2" xfId="0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 vertical="top"/>
    </xf>
    <xf numFmtId="0" fontId="0" fillId="0" borderId="0" xfId="0" applyFont="1" applyFill="1" applyBorder="1" applyAlignment="1">
      <alignment vertical="top"/>
    </xf>
    <xf numFmtId="0" fontId="13" fillId="3" borderId="6" xfId="0" applyFont="1" applyFill="1" applyBorder="1" applyAlignment="1">
      <alignment vertical="top"/>
    </xf>
    <xf numFmtId="0" fontId="13" fillId="3" borderId="6" xfId="0" applyFont="1" applyFill="1" applyBorder="1" applyAlignment="1">
      <alignment vertical="top" wrapText="1"/>
    </xf>
    <xf numFmtId="167" fontId="15" fillId="0" borderId="0" xfId="0" applyNumberFormat="1" applyFont="1"/>
    <xf numFmtId="0" fontId="18" fillId="0" borderId="0" xfId="0" applyFont="1"/>
    <xf numFmtId="168" fontId="6" fillId="0" borderId="0" xfId="0" applyNumberFormat="1" applyFont="1" applyFill="1" applyBorder="1" applyAlignment="1">
      <alignment vertical="top"/>
    </xf>
    <xf numFmtId="169" fontId="6" fillId="0" borderId="0" xfId="0" applyNumberFormat="1" applyFont="1" applyBorder="1" applyAlignment="1">
      <alignment horizontal="right" vertical="top"/>
    </xf>
    <xf numFmtId="167" fontId="15" fillId="0" borderId="6" xfId="18" applyNumberFormat="1" applyFont="1" applyBorder="1" applyAlignment="1">
      <alignment horizontal="left" vertical="top" wrapText="1"/>
    </xf>
    <xf numFmtId="167" fontId="14" fillId="2" borderId="6" xfId="19" applyNumberFormat="1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167" fontId="6" fillId="0" borderId="0" xfId="0" applyNumberFormat="1" applyFont="1" applyBorder="1"/>
    <xf numFmtId="0" fontId="20" fillId="0" borderId="0" xfId="7" applyFont="1" applyBorder="1"/>
    <xf numFmtId="0" fontId="0" fillId="3" borderId="6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/>
    </xf>
    <xf numFmtId="0" fontId="22" fillId="0" borderId="0" xfId="0" applyFont="1" applyBorder="1"/>
    <xf numFmtId="167" fontId="21" fillId="0" borderId="0" xfId="0" applyNumberFormat="1" applyFont="1" applyBorder="1"/>
    <xf numFmtId="171" fontId="21" fillId="0" borderId="0" xfId="0" applyNumberFormat="1" applyFont="1" applyBorder="1"/>
    <xf numFmtId="0" fontId="6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167" fontId="6" fillId="0" borderId="0" xfId="0" applyNumberFormat="1" applyFont="1" applyBorder="1" applyAlignment="1">
      <alignment horizontal="left"/>
    </xf>
    <xf numFmtId="167" fontId="23" fillId="0" borderId="0" xfId="0" applyNumberFormat="1" applyFont="1"/>
    <xf numFmtId="0" fontId="13" fillId="0" borderId="7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right" vertical="top"/>
    </xf>
    <xf numFmtId="0" fontId="13" fillId="0" borderId="7" xfId="0" applyFont="1" applyFill="1" applyBorder="1" applyAlignment="1">
      <alignment horizontal="right" vertical="top" wrapText="1"/>
    </xf>
    <xf numFmtId="0" fontId="0" fillId="0" borderId="7" xfId="0" applyFont="1" applyFill="1" applyBorder="1" applyAlignment="1">
      <alignment horizontal="left" vertical="top" wrapText="1"/>
    </xf>
    <xf numFmtId="167" fontId="13" fillId="0" borderId="7" xfId="18" applyNumberFormat="1" applyFont="1" applyFill="1" applyBorder="1" applyAlignment="1">
      <alignment horizontal="right" vertical="top"/>
    </xf>
    <xf numFmtId="167" fontId="17" fillId="0" borderId="7" xfId="18" applyNumberFormat="1" applyFont="1" applyFill="1" applyBorder="1" applyAlignment="1">
      <alignment horizontal="right" vertical="top"/>
    </xf>
    <xf numFmtId="0" fontId="0" fillId="0" borderId="7" xfId="0" applyFont="1" applyFill="1" applyBorder="1" applyAlignment="1">
      <alignment vertical="top" wrapText="1"/>
    </xf>
    <xf numFmtId="167" fontId="0" fillId="0" borderId="7" xfId="18" applyNumberFormat="1" applyFont="1" applyFill="1" applyBorder="1" applyAlignment="1">
      <alignment horizontal="right" vertical="top"/>
    </xf>
    <xf numFmtId="170" fontId="0" fillId="0" borderId="7" xfId="0" applyNumberFormat="1" applyFont="1" applyFill="1" applyBorder="1" applyAlignment="1">
      <alignment horizontal="left" vertical="top" wrapText="1"/>
    </xf>
    <xf numFmtId="170" fontId="0" fillId="0" borderId="7" xfId="0" applyNumberFormat="1" applyFont="1" applyFill="1" applyBorder="1" applyAlignment="1">
      <alignment horizontal="left" vertical="top" wrapText="1" indent="1"/>
    </xf>
    <xf numFmtId="0" fontId="0" fillId="0" borderId="7" xfId="0" applyFont="1" applyFill="1" applyBorder="1" applyAlignment="1">
      <alignment horizontal="left" vertical="top" wrapText="1" indent="1"/>
    </xf>
    <xf numFmtId="0" fontId="0" fillId="0" borderId="7" xfId="0" applyFont="1" applyFill="1" applyBorder="1" applyAlignment="1">
      <alignment horizontal="right" vertical="top"/>
    </xf>
    <xf numFmtId="0" fontId="0" fillId="0" borderId="7" xfId="0" applyFont="1" applyFill="1" applyBorder="1" applyAlignment="1">
      <alignment vertical="top"/>
    </xf>
    <xf numFmtId="0" fontId="14" fillId="0" borderId="7" xfId="0" applyFont="1" applyFill="1" applyBorder="1" applyAlignment="1">
      <alignment horizontal="right" vertical="center" wrapText="1"/>
    </xf>
    <xf numFmtId="167" fontId="14" fillId="0" borderId="7" xfId="0" applyNumberFormat="1" applyFont="1" applyFill="1" applyBorder="1" applyAlignment="1">
      <alignment horizontal="right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vertical="top" wrapText="1"/>
    </xf>
    <xf numFmtId="170" fontId="24" fillId="0" borderId="7" xfId="0" applyNumberFormat="1" applyFont="1" applyFill="1" applyBorder="1" applyAlignment="1">
      <alignment horizontal="left" vertical="top" wrapText="1"/>
    </xf>
    <xf numFmtId="0" fontId="0" fillId="4" borderId="7" xfId="0" applyFont="1" applyFill="1" applyBorder="1" applyAlignment="1">
      <alignment horizontal="left" vertical="top" wrapText="1"/>
    </xf>
    <xf numFmtId="0" fontId="0" fillId="4" borderId="7" xfId="0" applyFont="1" applyFill="1" applyBorder="1" applyAlignment="1">
      <alignment vertical="top" wrapText="1"/>
    </xf>
    <xf numFmtId="167" fontId="0" fillId="4" borderId="7" xfId="18" applyNumberFormat="1" applyFont="1" applyFill="1" applyBorder="1" applyAlignment="1">
      <alignment horizontal="right" vertical="top"/>
    </xf>
    <xf numFmtId="170" fontId="25" fillId="0" borderId="7" xfId="0" applyNumberFormat="1" applyFont="1" applyFill="1" applyBorder="1" applyAlignment="1">
      <alignment horizontal="left" vertical="top" wrapText="1" indent="1"/>
    </xf>
    <xf numFmtId="167" fontId="25" fillId="0" borderId="7" xfId="18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 vertical="top"/>
    </xf>
    <xf numFmtId="0" fontId="26" fillId="0" borderId="7" xfId="0" applyFont="1" applyBorder="1" applyAlignment="1">
      <alignment vertical="top"/>
    </xf>
    <xf numFmtId="0" fontId="26" fillId="0" borderId="7" xfId="0" applyFont="1" applyBorder="1" applyAlignment="1">
      <alignment horizontal="right" vertical="top"/>
    </xf>
    <xf numFmtId="0" fontId="22" fillId="0" borderId="7" xfId="0" applyFont="1" applyBorder="1" applyAlignment="1">
      <alignment horizontal="center" vertical="top"/>
    </xf>
    <xf numFmtId="167" fontId="22" fillId="0" borderId="7" xfId="0" applyNumberFormat="1" applyFont="1" applyBorder="1" applyAlignment="1">
      <alignment horizontal="right" vertical="top"/>
    </xf>
    <xf numFmtId="0" fontId="22" fillId="0" borderId="0" xfId="0" applyFont="1" applyBorder="1" applyAlignment="1">
      <alignment horizontal="right" vertical="top"/>
    </xf>
    <xf numFmtId="167" fontId="4" fillId="0" borderId="7" xfId="18" applyNumberFormat="1" applyFont="1" applyFill="1" applyBorder="1" applyAlignment="1">
      <alignment horizontal="right" vertical="top"/>
    </xf>
    <xf numFmtId="167" fontId="0" fillId="5" borderId="7" xfId="18" applyNumberFormat="1" applyFont="1" applyFill="1" applyBorder="1" applyAlignment="1">
      <alignment horizontal="right" vertical="top"/>
    </xf>
    <xf numFmtId="167" fontId="0" fillId="6" borderId="7" xfId="18" applyNumberFormat="1" applyFont="1" applyFill="1" applyBorder="1" applyAlignment="1">
      <alignment horizontal="right" vertical="top"/>
    </xf>
    <xf numFmtId="167" fontId="4" fillId="5" borderId="7" xfId="18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vertical="top" wrapText="1"/>
    </xf>
    <xf numFmtId="167" fontId="13" fillId="4" borderId="7" xfId="18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 vertical="center" wrapText="1"/>
    </xf>
    <xf numFmtId="2" fontId="0" fillId="0" borderId="7" xfId="0" applyNumberFormat="1" applyFont="1" applyFill="1" applyBorder="1" applyAlignment="1">
      <alignment horizontal="left" vertical="top" wrapText="1"/>
    </xf>
    <xf numFmtId="167" fontId="27" fillId="0" borderId="7" xfId="18" applyNumberFormat="1" applyFont="1" applyFill="1" applyBorder="1" applyAlignment="1">
      <alignment horizontal="right" vertical="top"/>
    </xf>
    <xf numFmtId="0" fontId="28" fillId="0" borderId="0" xfId="7" applyFont="1" applyBorder="1"/>
    <xf numFmtId="0" fontId="0" fillId="6" borderId="7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30" fillId="7" borderId="7" xfId="0" applyFont="1" applyFill="1" applyBorder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0" fillId="8" borderId="8" xfId="0" applyFont="1" applyFill="1" applyBorder="1" applyAlignment="1">
      <alignment horizontal="center" vertical="top"/>
    </xf>
    <xf numFmtId="0" fontId="30" fillId="8" borderId="7" xfId="0" applyFont="1" applyFill="1" applyBorder="1" applyAlignment="1">
      <alignment horizontal="center" vertical="top"/>
    </xf>
    <xf numFmtId="0" fontId="30" fillId="9" borderId="9" xfId="0" applyFont="1" applyFill="1" applyBorder="1" applyAlignment="1">
      <alignment horizontal="center" vertical="top"/>
    </xf>
    <xf numFmtId="0" fontId="0" fillId="9" borderId="7" xfId="0" applyFill="1" applyBorder="1"/>
    <xf numFmtId="0" fontId="6" fillId="10" borderId="0" xfId="0" applyFont="1" applyFill="1" applyAlignment="1">
      <alignment vertical="top"/>
    </xf>
    <xf numFmtId="169" fontId="6" fillId="10" borderId="0" xfId="0" applyNumberFormat="1" applyFont="1" applyFill="1" applyAlignment="1">
      <alignment horizontal="right" vertical="top"/>
    </xf>
    <xf numFmtId="168" fontId="6" fillId="10" borderId="0" xfId="0" applyNumberFormat="1" applyFont="1" applyFill="1" applyAlignment="1">
      <alignment vertical="top"/>
    </xf>
    <xf numFmtId="0" fontId="30" fillId="9" borderId="7" xfId="0" applyFont="1" applyFill="1" applyBorder="1" applyAlignment="1">
      <alignment horizontal="center" vertical="top"/>
    </xf>
    <xf numFmtId="0" fontId="6" fillId="9" borderId="7" xfId="0" applyFont="1" applyFill="1" applyBorder="1"/>
  </cellXfs>
  <cellStyles count="25">
    <cellStyle name="Comma" xfId="18" builtinId="3"/>
    <cellStyle name="Comma 2" xfId="1" xr:uid="{00000000-0005-0000-0000-000001000000}"/>
    <cellStyle name="Comma 3" xfId="2" xr:uid="{00000000-0005-0000-0000-000002000000}"/>
    <cellStyle name="Comma 4" xfId="3" xr:uid="{00000000-0005-0000-0000-000003000000}"/>
    <cellStyle name="Comma 5" xfId="4" xr:uid="{00000000-0005-0000-0000-000004000000}"/>
    <cellStyle name="Comma 5 2" xfId="20" xr:uid="{00000000-0005-0000-0000-000005000000}"/>
    <cellStyle name="Comma 6" xfId="5" xr:uid="{00000000-0005-0000-0000-000006000000}"/>
    <cellStyle name="Comma 7" xfId="19" xr:uid="{00000000-0005-0000-0000-000007000000}"/>
    <cellStyle name="Euro" xfId="6" xr:uid="{00000000-0005-0000-0000-000008000000}"/>
    <cellStyle name="Normal" xfId="0" builtinId="0"/>
    <cellStyle name="Normal 10" xfId="7" xr:uid="{00000000-0005-0000-0000-00000A000000}"/>
    <cellStyle name="Normal 2" xfId="8" xr:uid="{00000000-0005-0000-0000-00000B000000}"/>
    <cellStyle name="Normal 3" xfId="9" xr:uid="{00000000-0005-0000-0000-00000C000000}"/>
    <cellStyle name="Normal 4" xfId="10" xr:uid="{00000000-0005-0000-0000-00000D000000}"/>
    <cellStyle name="Normal 4 2" xfId="21" xr:uid="{00000000-0005-0000-0000-00000E000000}"/>
    <cellStyle name="Normal 5" xfId="11" xr:uid="{00000000-0005-0000-0000-00000F000000}"/>
    <cellStyle name="Normal 6" xfId="12" xr:uid="{00000000-0005-0000-0000-000010000000}"/>
    <cellStyle name="Normal 6 2" xfId="22" xr:uid="{00000000-0005-0000-0000-000011000000}"/>
    <cellStyle name="Normal 7" xfId="13" xr:uid="{00000000-0005-0000-0000-000012000000}"/>
    <cellStyle name="Normal 8" xfId="14" xr:uid="{00000000-0005-0000-0000-000013000000}"/>
    <cellStyle name="Normal 9" xfId="15" xr:uid="{00000000-0005-0000-0000-000014000000}"/>
    <cellStyle name="Normal 9 2" xfId="23" xr:uid="{00000000-0005-0000-0000-000015000000}"/>
    <cellStyle name="Percent 2" xfId="16" xr:uid="{00000000-0005-0000-0000-000016000000}"/>
    <cellStyle name="Percent 2 2" xfId="24" xr:uid="{00000000-0005-0000-0000-000017000000}"/>
    <cellStyle name="Standard_Area_2020" xfId="17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34" Type="http://schemas.openxmlformats.org/officeDocument/2006/relationships/revisionLog" Target="revisionLog8.xml"/><Relationship Id="rId33" Type="http://schemas.openxmlformats.org/officeDocument/2006/relationships/revisionLog" Target="revisionLog7.xml"/><Relationship Id="rId38" Type="http://schemas.openxmlformats.org/officeDocument/2006/relationships/revisionLog" Target="revisionLog12.xml"/><Relationship Id="rId32" Type="http://schemas.openxmlformats.org/officeDocument/2006/relationships/revisionLog" Target="revisionLog6.xml"/><Relationship Id="rId37" Type="http://schemas.openxmlformats.org/officeDocument/2006/relationships/revisionLog" Target="revisionLog11.xml"/><Relationship Id="rId36" Type="http://schemas.openxmlformats.org/officeDocument/2006/relationships/revisionLog" Target="revisionLog10.xml"/><Relationship Id="rId31" Type="http://schemas.openxmlformats.org/officeDocument/2006/relationships/revisionLog" Target="revisionLog5.xml"/><Relationship Id="rId35" Type="http://schemas.openxmlformats.org/officeDocument/2006/relationships/revisionLog" Target="revisionLog9.xml"/><Relationship Id="rId3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B7B7B63-3C42-4D4C-B8A5-0B8E94127781}" diskRevisions="1" revisionId="1078" version="4">
  <header guid="{CDA91A6F-59C0-4FD1-BADC-0192E3AAF2A1}" dateTime="2020-04-27T22:33:43" maxSheetId="8" userName="Administrator" r:id="rId30" minRId="909" maxRId="931">
    <sheetIdMap count="7">
      <sheetId val="1"/>
      <sheetId val="2"/>
      <sheetId val="3"/>
      <sheetId val="4"/>
      <sheetId val="5"/>
      <sheetId val="6"/>
      <sheetId val="7"/>
    </sheetIdMap>
  </header>
  <header guid="{EDA0B0BE-0D17-4EAD-945F-30ED536EAB29}" dateTime="2020-04-27T22:52:59" maxSheetId="8" userName="Administrator" r:id="rId31" minRId="932" maxRId="938">
    <sheetIdMap count="7">
      <sheetId val="1"/>
      <sheetId val="2"/>
      <sheetId val="3"/>
      <sheetId val="4"/>
      <sheetId val="5"/>
      <sheetId val="6"/>
      <sheetId val="7"/>
    </sheetIdMap>
  </header>
  <header guid="{B622ACC3-7951-4E1F-8A90-967AC1AA729C}" dateTime="2020-04-27T23:03:24" maxSheetId="8" userName="Administrator" r:id="rId32" minRId="948" maxRId="1001">
    <sheetIdMap count="7">
      <sheetId val="1"/>
      <sheetId val="2"/>
      <sheetId val="3"/>
      <sheetId val="4"/>
      <sheetId val="5"/>
      <sheetId val="6"/>
      <sheetId val="7"/>
    </sheetIdMap>
  </header>
  <header guid="{D98975DB-08EA-43C2-BED3-F2506976EFD6}" dateTime="2020-05-01T11:54:18" maxSheetId="8" userName="Administrator" r:id="rId33" minRId="1002" maxRId="1008">
    <sheetIdMap count="7">
      <sheetId val="1"/>
      <sheetId val="2"/>
      <sheetId val="3"/>
      <sheetId val="4"/>
      <sheetId val="5"/>
      <sheetId val="6"/>
      <sheetId val="7"/>
    </sheetIdMap>
  </header>
  <header guid="{A98F22DC-1105-4C53-919F-152952EDB94B}" dateTime="2020-05-21T10:32:04" maxSheetId="8" userName="Administrator" r:id="rId34" minRId="1018" maxRId="1021">
    <sheetIdMap count="7">
      <sheetId val="1"/>
      <sheetId val="2"/>
      <sheetId val="3"/>
      <sheetId val="4"/>
      <sheetId val="5"/>
      <sheetId val="6"/>
      <sheetId val="7"/>
    </sheetIdMap>
  </header>
  <header guid="{DCC1D2EA-6AEA-478D-B65E-A08C92C35831}" dateTime="2020-05-21T10:42:13" maxSheetId="8" userName="Administrator" r:id="rId35">
    <sheetIdMap count="7">
      <sheetId val="1"/>
      <sheetId val="2"/>
      <sheetId val="3"/>
      <sheetId val="4"/>
      <sheetId val="5"/>
      <sheetId val="6"/>
      <sheetId val="7"/>
    </sheetIdMap>
  </header>
  <header guid="{A68DCA00-B824-46CD-83F9-F6B843994790}" dateTime="2020-05-21T10:47:30" maxSheetId="8" userName="Administrator" r:id="rId36">
    <sheetIdMap count="7">
      <sheetId val="1"/>
      <sheetId val="2"/>
      <sheetId val="3"/>
      <sheetId val="4"/>
      <sheetId val="5"/>
      <sheetId val="6"/>
      <sheetId val="7"/>
    </sheetIdMap>
  </header>
  <header guid="{A93547C8-BDD3-4621-9709-92864BF86EC3}" dateTime="2020-05-21T11:35:05" maxSheetId="8" userName="Administrator" r:id="rId37" minRId="1049">
    <sheetIdMap count="7">
      <sheetId val="1"/>
      <sheetId val="2"/>
      <sheetId val="3"/>
      <sheetId val="4"/>
      <sheetId val="5"/>
      <sheetId val="6"/>
      <sheetId val="7"/>
    </sheetIdMap>
  </header>
  <header guid="{1B7B7B63-3C42-4D4C-B8A5-0B8E94127781}" dateTime="2020-05-25T13:14:09" maxSheetId="8" userName="Administrator" r:id="rId38" minRId="1059" maxRId="1069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C8" start="0" length="0">
    <dxf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C29" start="0" length="0">
    <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09" sId="1" xfDxf="1" dxf="1">
    <nc r="C29" t="inlineStr">
      <is>
        <t>Borehole Assessment; Dismantling of Borehole and Borehole Re-Development</t>
      </is>
    </nc>
    <n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" sId="1" xfDxf="1" dxf="1">
    <oc r="C40" t="inlineStr">
      <is>
        <t>Repair of Borehole Superstructure (apron and drain) and Pump Installation using locally based Area Pump Minders</t>
      </is>
    </oc>
    <nc r="C40" t="inlineStr">
      <is>
        <t>Repair of Borehole Superstructure and Pump Installation</t>
      </is>
    </nc>
    <n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53:XFD56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m rId="912" sheetId="1" source="C49" destination="C56" sourceSheetId="1">
    <rfmt sheetId="1" sqref="C56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C56">
    <dxf>
      <fill>
        <patternFill patternType="solid">
          <bgColor rgb="FFFFFF00"/>
        </patternFill>
      </fill>
    </dxf>
  </rfmt>
  <rcc rId="913" sId="1">
    <oc r="C48" t="inlineStr">
      <is>
        <t>Reinstall new and existing hand pump components</t>
      </is>
    </oc>
    <nc r="C48" t="inlineStr">
      <is>
        <t xml:space="preserve">Installation of New Riser Pipes and Rods </t>
      </is>
    </nc>
  </rcc>
  <rcc rId="914" sId="1" xfDxf="1" dxf="1">
    <nc r="C49" t="inlineStr">
      <is>
        <t>Installation of New Water Tank</t>
      </is>
    </nc>
    <ndxf>
      <font>
        <sz val="11"/>
      </font>
      <alignment vertical="top"/>
    </ndxf>
  </rcc>
  <rfmt sheetId="1" sqref="B50:B53">
    <dxf>
      <numFmt numFmtId="2" formatCode="0.00"/>
    </dxf>
  </rfmt>
  <rcc rId="915" sId="1" numFmtId="4">
    <oc r="B51">
      <v>5.0999999999999996</v>
    </oc>
    <nc r="B51">
      <v>5.1100000000000003</v>
    </nc>
  </rcc>
  <rcc rId="916" sId="1" numFmtId="4">
    <oc r="B52">
      <v>5.1100000000000003</v>
    </oc>
    <nc r="B52">
      <v>5.12</v>
    </nc>
  </rcc>
  <rcc rId="917" sId="1" numFmtId="4">
    <nc r="B53">
      <v>5.13</v>
    </nc>
  </rcc>
  <rcc rId="918" sId="1" numFmtId="4">
    <nc r="B54">
      <v>5.14</v>
    </nc>
  </rcc>
  <rcc rId="919" sId="1" numFmtId="4">
    <nc r="B55">
      <v>5.15</v>
    </nc>
  </rcc>
  <rfmt sheetId="1" sqref="B54:B55">
    <dxf>
      <numFmt numFmtId="2" formatCode="0.00"/>
    </dxf>
  </rfmt>
  <rcc rId="920" sId="1">
    <oc r="C50" t="inlineStr">
      <is>
        <t>Remove dismantled parts of the hand pumps and those fished from the boreholes / sites, transport and  hand-over to the nominated authority.</t>
      </is>
    </oc>
    <nc r="C50" t="inlineStr">
      <is>
        <t>Installation of New Head Assembly</t>
      </is>
    </nc>
  </rcc>
  <rcc rId="921" sId="1">
    <oc r="C51" t="inlineStr">
      <is>
        <t>Reinstall new and existing hand pump components</t>
      </is>
    </oc>
    <nc r="C51" t="inlineStr">
      <is>
        <t>Installation of New Cylinder</t>
      </is>
    </nc>
  </rcc>
  <rcc rId="922" sId="1">
    <oc r="C52" t="inlineStr">
      <is>
        <t>Conduct water quality analysis for the rehabilitated boreholes</t>
      </is>
    </oc>
    <nc r="C52" t="inlineStr">
      <is>
        <t>Installation of New Pedestal</t>
      </is>
    </nc>
  </rcc>
  <rfmt sheetId="1" sqref="C53" start="0" length="0">
    <dxf>
      <alignment vertical="bottom" wrapText="0"/>
      <border outline="0">
        <left/>
        <right/>
        <top/>
        <bottom/>
      </border>
    </dxf>
  </rfmt>
  <rfmt sheetId="1" xfDxf="1" sqref="C53" start="0" length="0">
    <dxf>
      <font>
        <b/>
        <i/>
        <sz val="11"/>
      </font>
      <alignment vertical="center"/>
    </dxf>
  </rfmt>
  <rcc rId="923" sId="1" odxf="1" dxf="1">
    <nc r="C53" t="inlineStr">
      <is>
        <t>Repair of Cylinder Components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54" start="0" length="0">
    <dxf>
      <alignment vertical="bottom" wrapText="0"/>
      <border outline="0">
        <left/>
        <right/>
        <top/>
        <bottom/>
      </border>
    </dxf>
  </rfmt>
  <rfmt sheetId="1" xfDxf="1" sqref="C54" start="0" length="0">
    <dxf>
      <font>
        <b/>
        <i/>
        <sz val="11"/>
      </font>
    </dxf>
  </rfmt>
  <rcc rId="924" sId="1" odxf="1" dxf="1">
    <nc r="C54" t="inlineStr">
      <is>
        <t>Installation of anti siltation measures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55" start="0" length="0">
    <dxf>
      <alignment vertical="bottom" wrapText="0"/>
      <border outline="0">
        <left/>
        <right/>
        <top/>
        <bottom/>
      </border>
    </dxf>
  </rfmt>
  <rfmt sheetId="1" xfDxf="1" sqref="C55" start="0" length="0">
    <dxf>
      <font>
        <b/>
        <i/>
        <sz val="11"/>
      </font>
      <alignment vertical="center"/>
    </dxf>
  </rfmt>
  <rcc rId="925" sId="1" odxf="1" dxf="1">
    <nc r="C55" t="inlineStr">
      <is>
        <t>Installation of Riser Pipes and Rods over 30m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26" sId="1" ref="A57:XFD57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7:XFD57" start="0" length="0">
      <dxf>
        <font>
          <sz val="11"/>
        </font>
      </dxf>
    </rfmt>
    <rcc rId="0" sId="1" dxf="1" numFmtId="4">
      <nc r="B57">
        <v>5.12</v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 t="inlineStr">
        <is>
          <t>Remove dismantled parts of the hand pumps and those fished from the boreholes / sites, transport and  hand-over to the nominated authority.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7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7">
        <f>E57*F57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4.5.1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>Construction of Civil Works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28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4.5.2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>Carry out  sterilisation of boreholes before final installation of handpumps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29" sId="1" ref="A58:XFD58" action="deleteRow">
    <undo index="65535" exp="area" dr="G30:G58" r="G29" sId="1"/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4.5.3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 xml:space="preserve">Installation of handpumps 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30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fmt sheetId="1" sqref="B58" start="0" length="0">
      <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58" t="inlineStr">
        <is>
          <t>Sub-total Bill No. 4</t>
        </is>
      </nc>
      <n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8" start="0" length="0">
      <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58" t="inlineStr">
        <is>
          <t>Pipeworks</t>
        </is>
      </nc>
    </rcc>
  </rrc>
  <rfmt sheetId="1" sqref="B56">
    <dxf>
      <fill>
        <patternFill patternType="solid">
          <bgColor rgb="FFFFFF00"/>
        </patternFill>
      </fill>
    </dxf>
  </rfmt>
  <rfmt sheetId="1" sqref="B56">
    <dxf>
      <numFmt numFmtId="164" formatCode="_-* #,##0.00_-;\-* #,##0.00_-;_-* &quot;-&quot;??_-;_-@_-"/>
    </dxf>
  </rfmt>
  <rfmt sheetId="1" sqref="B56">
    <dxf>
      <alignment horizontal="general"/>
    </dxf>
  </rfmt>
  <rfmt sheetId="1" sqref="B56">
    <dxf>
      <alignment horizontal="left"/>
    </dxf>
  </rfmt>
  <rfmt sheetId="1" sqref="B56" start="0" length="0">
    <dxf>
      <numFmt numFmtId="2" formatCode="0.00"/>
      <fill>
        <patternFill patternType="none">
          <bgColor indexed="65"/>
        </patternFill>
      </fill>
    </dxf>
  </rfmt>
  <rcc rId="931" sId="1" numFmtId="4">
    <nc r="B56">
      <v>5.16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9" sId="1" numFmtId="34">
    <oc r="E27">
      <v>1</v>
    </oc>
    <nc r="E27">
      <v>5</v>
    </nc>
  </rcc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9" sId="1" ref="A5:XFD5" action="insertRow">
    <undo index="65535" exp="area" ref3D="1" dr="$H$1:$H$1048576" dn="Z_3A91ECB0_42BB_412A_B626_272AADD0D864_.wvu.Cols" sId="1"/>
    <undo index="65535" exp="area" ref3D="1" dr="$A$1:$XFD$6" dn="Print_Titles" sId="1"/>
    <undo index="65535" exp="area" ref3D="1" dr="$A$1:$XFD$6" dn="Z_3A91ECB0_42BB_412A_B626_272AADD0D864_.wvu.PrintTitles" sId="1"/>
    <undo index="65535" exp="area" ref3D="1" dr="$H$1:$H$1048576" dn="Z_5FD2A281_0E9B_410D_90A4_AAE9A79D8311_.wvu.Cols" sId="1"/>
    <undo index="65535" exp="area" ref3D="1" dr="$A$1:$XFD$6" dn="Z_5FD2A281_0E9B_410D_90A4_AAE9A79D8311_.wvu.PrintTitles" sId="1"/>
  </rrc>
  <rrc rId="1060" sId="1" ref="A5:XFD6" action="insertRow">
    <undo index="65535" exp="area" ref3D="1" dr="$H$1:$H$1048576" dn="Z_3A91ECB0_42BB_412A_B626_272AADD0D864_.wvu.Cols" sId="1"/>
    <undo index="65535" exp="area" ref3D="1" dr="$A$1:$XFD$7" dn="Print_Titles" sId="1"/>
    <undo index="65535" exp="area" ref3D="1" dr="$A$1:$XFD$7" dn="Z_3A91ECB0_42BB_412A_B626_272AADD0D864_.wvu.PrintTitles" sId="1"/>
    <undo index="65535" exp="area" ref3D="1" dr="$H$1:$H$1048576" dn="Z_5FD2A281_0E9B_410D_90A4_AAE9A79D8311_.wvu.Cols" sId="1"/>
    <undo index="65535" exp="area" ref3D="1" dr="$A$1:$XFD$7" dn="Z_5FD2A281_0E9B_410D_90A4_AAE9A79D8311_.wvu.PrintTitles" sId="1"/>
  </rrc>
  <rcc rId="1061" sId="1" odxf="1" dxf="1">
    <nc r="B5" t="inlineStr">
      <is>
        <t>Lot -1</t>
      </is>
    </nc>
    <odxf>
      <font>
        <i val="0"/>
        <sz val="14"/>
      </font>
      <fill>
        <patternFill patternType="none">
          <bgColor indexed="65"/>
        </patternFill>
      </fill>
      <alignment vertical="center" wrapText="1"/>
      <border outline="0">
        <left/>
        <right/>
        <top/>
        <bottom/>
      </border>
    </odxf>
    <ndxf>
      <font>
        <i/>
        <sz val="11"/>
      </font>
      <fill>
        <patternFill patternType="solid">
          <bgColor theme="7" tint="-0.249977111117893"/>
        </patternFill>
      </fill>
      <alignment vertical="top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2" sId="1" odxf="1" dxf="1">
    <nc r="C5" t="inlineStr">
      <is>
        <t>?</t>
      </is>
    </nc>
    <odxf>
      <font>
        <sz val="14"/>
      </font>
      <fill>
        <patternFill patternType="none">
          <bgColor indexed="65"/>
        </patternFill>
      </fill>
      <alignment vertical="center" wrapText="1"/>
      <border outline="0">
        <left/>
        <right/>
        <top/>
        <bottom/>
      </border>
    </odxf>
    <ndxf>
      <font>
        <sz val="11"/>
      </font>
      <fill>
        <patternFill patternType="solid">
          <bgColor theme="7" tint="-0.249977111117893"/>
        </patternFill>
      </fill>
      <alignment vertical="top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5" start="0" length="0">
    <dxf>
      <font>
        <i/>
        <sz val="11"/>
      </font>
      <alignment vertical="top" wrapText="0"/>
    </dxf>
  </rfmt>
  <rfmt sheetId="1" sqref="E5" start="0" length="0">
    <dxf>
      <font>
        <i/>
        <sz val="11"/>
      </font>
      <alignment vertical="top" wrapText="0"/>
    </dxf>
  </rfmt>
  <rfmt sheetId="1" sqref="F5" start="0" length="0">
    <dxf>
      <font>
        <i/>
        <sz val="11"/>
      </font>
      <alignment vertical="top" wrapText="0"/>
    </dxf>
  </rfmt>
  <rfmt sheetId="1" sqref="G5" start="0" length="0">
    <dxf>
      <font>
        <b val="0"/>
        <sz val="10"/>
        <color auto="1"/>
        <name val="Arial"/>
        <family val="2"/>
        <scheme val="none"/>
      </font>
      <alignment horizontal="general" vertical="bottom" wrapText="0"/>
    </dxf>
  </rfmt>
  <rcc rId="1063" sId="1" odxf="1" dxf="1">
    <nc r="B6" t="inlineStr">
      <is>
        <t xml:space="preserve">Name of the District: </t>
      </is>
    </nc>
    <odxf>
      <font>
        <i val="0"/>
        <sz val="14"/>
      </font>
      <fill>
        <patternFill patternType="none">
          <bgColor indexed="65"/>
        </patternFill>
      </fill>
      <alignment vertical="center" wrapText="1"/>
      <border outline="0">
        <right/>
        <top/>
        <bottom/>
      </border>
    </odxf>
    <ndxf>
      <font>
        <i/>
        <sz val="11"/>
      </font>
      <fill>
        <patternFill patternType="solid">
          <bgColor rgb="FF00B0F0"/>
        </patternFill>
      </fill>
      <alignment vertical="top" wrapText="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" sId="1" odxf="1" dxf="1">
    <nc r="C6" t="inlineStr">
      <is>
        <t>?</t>
      </is>
    </nc>
    <odxf>
      <font>
        <sz val="14"/>
      </font>
      <fill>
        <patternFill patternType="none">
          <bgColor indexed="65"/>
        </patternFill>
      </fill>
      <alignment vertical="center" wrapText="1"/>
      <border outline="0">
        <left/>
        <right/>
        <top/>
        <bottom/>
      </border>
    </odxf>
    <ndxf>
      <font>
        <sz val="11"/>
      </font>
      <fill>
        <patternFill patternType="solid">
          <bgColor rgb="FF00B0F0"/>
        </patternFill>
      </fill>
      <alignment vertical="top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6" start="0" length="0">
    <dxf>
      <font>
        <i/>
        <sz val="11"/>
      </font>
      <fill>
        <patternFill patternType="solid">
          <bgColor rgb="FF92D050"/>
        </patternFill>
      </fill>
      <alignment vertical="top" wrapText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cc rId="1065" sId="1" odxf="1" dxf="1">
    <nc r="E6" t="inlineStr">
      <is>
        <t xml:space="preserve">Number of boreholes: </t>
      </is>
    </nc>
    <odxf>
      <font>
        <i val="0"/>
        <sz val="14"/>
      </font>
      <fill>
        <patternFill patternType="none">
          <bgColor indexed="65"/>
        </patternFill>
      </fill>
      <alignment vertical="center" wrapText="1"/>
      <border outline="0">
        <top/>
        <bottom/>
      </border>
    </odxf>
    <ndxf>
      <font>
        <i/>
        <sz val="11"/>
      </font>
      <fill>
        <patternFill patternType="solid">
          <bgColor rgb="FF92D050"/>
        </patternFill>
      </fill>
      <alignment vertical="top" wrapText="0"/>
      <border outline="0">
        <top style="thin">
          <color indexed="64"/>
        </top>
        <bottom style="thin">
          <color indexed="64"/>
        </bottom>
      </border>
    </ndxf>
  </rcc>
  <rfmt sheetId="1" sqref="F6" start="0" length="0">
    <dxf>
      <font>
        <i/>
        <sz val="11"/>
      </font>
      <fill>
        <patternFill patternType="solid">
          <bgColor rgb="FF92D050"/>
        </patternFill>
      </fill>
      <alignment vertical="top" wrapText="0"/>
      <border outline="0">
        <top style="thin">
          <color indexed="64"/>
        </top>
        <bottom style="thin">
          <color indexed="64"/>
        </bottom>
      </border>
    </dxf>
  </rfmt>
  <rcc rId="1066" sId="1" odxf="1" dxf="1">
    <nc r="G6" t="inlineStr">
      <is>
        <t>Comments</t>
      </is>
    </nc>
    <odxf>
      <font>
        <b/>
        <sz val="14"/>
      </font>
      <fill>
        <patternFill patternType="none">
          <bgColor indexed="65"/>
        </patternFill>
      </fill>
      <alignment horizontal="center" vertical="center" wrapText="1"/>
      <border outline="0">
        <left/>
        <right/>
        <top/>
        <bottom/>
      </border>
    </odxf>
    <ndxf>
      <font>
        <b val="0"/>
        <sz val="10"/>
        <color auto="1"/>
        <name val="Arial"/>
        <family val="2"/>
        <scheme val="none"/>
      </font>
      <fill>
        <patternFill patternType="solid">
          <bgColor rgb="FF92D050"/>
        </patternFill>
      </fill>
      <alignment horizontal="general" vertical="bottom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7" start="0" length="0">
    <dxf>
      <font>
        <b val="0"/>
        <sz val="11"/>
      </font>
      <fill>
        <patternFill patternType="solid">
          <bgColor rgb="FFFFC000"/>
        </patternFill>
      </fill>
      <alignment horizontal="general" vertical="top" wrapText="0"/>
    </dxf>
  </rfmt>
  <rfmt sheetId="1" sqref="C7" start="0" length="0">
    <dxf>
      <font>
        <b val="0"/>
        <i val="0"/>
        <sz val="11"/>
      </font>
      <fill>
        <patternFill patternType="solid">
          <bgColor rgb="FFFFC000"/>
        </patternFill>
      </fill>
      <alignment horizontal="general" vertical="top" wrapText="0"/>
    </dxf>
  </rfmt>
  <rfmt sheetId="1" sqref="D7" start="0" length="0">
    <dxf>
      <font>
        <b val="0"/>
        <sz val="11"/>
      </font>
      <numFmt numFmtId="169" formatCode="[$EUR]\ #,##0.00"/>
      <fill>
        <patternFill patternType="solid">
          <bgColor rgb="FFFFC000"/>
        </patternFill>
      </fill>
      <alignment horizontal="right" vertical="top" wrapText="0"/>
    </dxf>
  </rfmt>
  <rfmt sheetId="1" sqref="E7" start="0" length="0">
    <dxf>
      <font>
        <b val="0"/>
        <sz val="11"/>
      </font>
      <numFmt numFmtId="168" formatCode="&quot;$&quot;#,##0.00"/>
      <fill>
        <patternFill patternType="solid">
          <bgColor rgb="FFFFC000"/>
        </patternFill>
      </fill>
      <alignment horizontal="general" vertical="top" wrapText="0"/>
    </dxf>
  </rfmt>
  <rfmt sheetId="1" sqref="F7" start="0" length="0">
    <dxf>
      <font>
        <b val="0"/>
        <sz val="11"/>
      </font>
      <fill>
        <patternFill patternType="solid">
          <bgColor rgb="FFFFC000"/>
        </patternFill>
      </fill>
      <alignment horizontal="general" vertical="top" wrapText="0"/>
    </dxf>
  </rfmt>
  <rfmt sheetId="1" sqref="G7" start="0" length="0">
    <dxf>
      <font>
        <b val="0"/>
        <sz val="10"/>
        <color auto="1"/>
        <name val="Arial"/>
        <family val="2"/>
        <scheme val="none"/>
      </font>
      <alignment horizontal="general" vertical="bottom" wrapText="0"/>
    </dxf>
  </rfmt>
  <rm rId="1067" sheetId="1" source="B6:G6" destination="C6:H6" sourceSheetId="1">
    <rfmt sheetId="1" sqref="H6" start="0" length="0">
      <dxf>
        <font>
          <b/>
          <sz val="14"/>
          <color auto="1"/>
          <name val="Arial"/>
          <family val="2"/>
          <scheme val="none"/>
        </font>
        <alignment horizontal="center" vertical="center" wrapText="1"/>
      </dxf>
    </rfmt>
  </rm>
  <rm rId="1068" sheetId="1" source="B5:D5" destination="C5:E5" sourceSheetId="1">
    <rfmt sheetId="1" sqref="E5" start="0" length="0">
      <dxf>
        <font>
          <b/>
          <i/>
          <sz val="11"/>
          <color auto="1"/>
          <name val="Arial"/>
          <family val="2"/>
          <scheme val="none"/>
        </font>
        <alignment horizontal="center" vertical="top"/>
      </dxf>
    </rfmt>
  </rm>
  <rfmt sheetId="1" sqref="I6">
    <dxf>
      <fill>
        <patternFill patternType="solid">
          <bgColor rgb="FF92D050"/>
        </patternFill>
      </fill>
    </dxf>
  </rfmt>
  <rcc rId="1069" sId="1">
    <nc r="I6" t="inlineStr">
      <is>
        <t>?</t>
      </is>
    </nc>
  </rcc>
  <rfmt sheetId="1" sqref="F6" start="0" length="0">
    <dxf>
      <border>
        <left style="thin">
          <color indexed="64"/>
        </left>
      </border>
    </dxf>
  </rfmt>
  <rfmt sheetId="1" sqref="F6:I6" start="0" length="0">
    <dxf>
      <border>
        <top style="thin">
          <color indexed="64"/>
        </top>
      </border>
    </dxf>
  </rfmt>
  <rfmt sheetId="1" sqref="I6" start="0" length="0">
    <dxf>
      <border>
        <right style="thin">
          <color indexed="64"/>
        </right>
      </border>
    </dxf>
  </rfmt>
  <rfmt sheetId="1" sqref="F6:I6" start="0" length="0">
    <dxf>
      <border>
        <bottom style="thin">
          <color indexed="64"/>
        </bottom>
      </border>
    </dxf>
  </rfmt>
  <rfmt sheetId="1" sqref="F6:I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5FD2A281-0E9B-410D-90A4-AAE9A79D8311}" action="delete"/>
  <rdn rId="0" localSheetId="1" customView="1" name="Z_5FD2A281_0E9B_410D_90A4_AAE9A79D8311_.wvu.PrintArea" hidden="1" oldHidden="1">
    <formula>'LOT1 BOQ'!$A$1:$G$63</formula>
    <oldFormula>'LOT1 BOQ'!$A$1:$G$63</oldFormula>
  </rdn>
  <rdn rId="0" localSheetId="1" customView="1" name="Z_5FD2A281_0E9B_410D_90A4_AAE9A79D8311_.wvu.PrintTitles" hidden="1" oldHidden="1">
    <formula>'LOT1 BOQ'!$1:$9</formula>
    <oldFormula>'LOT1 BOQ'!$1:$9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2" sId="1" ref="A38:XFD38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cc rId="933" sId="1" numFmtId="4">
    <nc r="B38">
      <v>4.9000000000000004</v>
    </nc>
  </rcc>
  <rcc rId="934" sId="1">
    <nc r="C38" t="inlineStr">
      <is>
        <t>Installation of Agreed Measures to Retard Siltation</t>
      </is>
    </nc>
  </rcc>
  <rcc rId="935" sId="1">
    <nc r="D38" t="inlineStr">
      <is>
        <t>Nos</t>
      </is>
    </nc>
  </rcc>
  <rfmt sheetId="1" sqref="B39">
    <dxf>
      <numFmt numFmtId="2" formatCode="0.00"/>
    </dxf>
  </rfmt>
  <rcc rId="936" sId="1" numFmtId="4">
    <oc r="B39">
      <v>4.9000000000000004</v>
    </oc>
    <nc r="B39">
      <v>4.0999999999999996</v>
    </nc>
  </rcc>
  <rm rId="937" sheetId="1" source="C57" destination="C39" sourceSheetId="1">
    <rcc rId="0" sId="1" dxf="1">
      <nc r="C39" t="inlineStr">
        <is>
          <t>Installation of Agreed Measures to Retard Siltation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rc rId="938" sId="1" ref="A57:XFD57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7:XFD57" start="0" length="0">
      <dxf>
        <font>
          <sz val="11"/>
        </font>
      </dxf>
    </rfmt>
    <rcc rId="0" sId="1" dxf="1" numFmtId="4">
      <nc r="B57">
        <v>5.16</v>
      </nc>
      <ndxf>
        <font>
          <sz val="10"/>
          <color auto="1"/>
          <name val="Arial"/>
          <family val="2"/>
          <scheme val="none"/>
        </font>
        <numFmt numFmtId="2" formatCode="0.0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7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5FD2A281-0E9B-410D-90A4-AAE9A79D8311}" action="delete"/>
  <rdn rId="0" localSheetId="1" customView="1" name="Z_5FD2A281_0E9B_410D_90A4_AAE9A79D8311_.wvu.PrintArea" hidden="1" oldHidden="1">
    <formula>'LOT1 BOQ'!$A$1:$G$59</formula>
    <oldFormula>'LOT1 BOQ'!$A$1:$G$59</oldFormula>
  </rdn>
  <rdn rId="0" localSheetId="1" customView="1" name="Z_5FD2A281_0E9B_410D_90A4_AAE9A79D8311_.wvu.PrintTitles" hidden="1" oldHidden="1">
    <formula>'LOT1 BOQ'!$1:$5</formula>
    <oldFormula>'LOT1 BOQ'!$1:$5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8" sId="1" numFmtId="34">
    <oc r="E33">
      <v>360</v>
    </oc>
    <nc r="E33"/>
  </rcc>
  <rcc rId="949" sId="1" numFmtId="34">
    <oc r="E35">
      <v>2982</v>
    </oc>
    <nc r="E35"/>
  </rcc>
  <rcc rId="950" sId="1" numFmtId="34">
    <oc r="E36">
      <v>1278</v>
    </oc>
    <nc r="E36"/>
  </rcc>
  <rcc rId="951" sId="1" numFmtId="34">
    <oc r="E37">
      <v>252</v>
    </oc>
    <nc r="E37"/>
  </rcc>
  <rcc rId="952" sId="1" numFmtId="34">
    <oc r="E39">
      <v>108</v>
    </oc>
    <nc r="E39"/>
  </rcc>
  <rcc rId="953" sId="1" numFmtId="34">
    <oc r="E51">
      <v>308</v>
    </oc>
    <nc r="E51"/>
  </rcc>
  <rcc rId="954" sId="1" numFmtId="34">
    <oc r="E52">
      <v>426</v>
    </oc>
    <nc r="E52"/>
  </rcc>
  <rcc rId="955" sId="1" numFmtId="34">
    <oc r="E53">
      <v>36</v>
    </oc>
    <nc r="E53"/>
  </rcc>
  <rcc rId="956" sId="1">
    <nc r="D42" t="inlineStr">
      <is>
        <t>Nos</t>
      </is>
    </nc>
  </rcc>
  <rcc rId="957" sId="1">
    <nc r="D43" t="inlineStr">
      <is>
        <t>Nos</t>
      </is>
    </nc>
  </rcc>
  <rcc rId="958" sId="1">
    <nc r="D44" t="inlineStr">
      <is>
        <t>Nos</t>
      </is>
    </nc>
  </rcc>
  <rcc rId="959" sId="1">
    <nc r="D45" t="inlineStr">
      <is>
        <t>Nos</t>
      </is>
    </nc>
  </rcc>
  <rcc rId="960" sId="1">
    <nc r="D46" t="inlineStr">
      <is>
        <t>Nos</t>
      </is>
    </nc>
  </rcc>
  <rcc rId="961" sId="1">
    <nc r="D47" t="inlineStr">
      <is>
        <t>Nos</t>
      </is>
    </nc>
  </rcc>
  <rcc rId="962" sId="1">
    <nc r="D48" t="inlineStr">
      <is>
        <t>Nos</t>
      </is>
    </nc>
  </rcc>
  <rcc rId="963" sId="1">
    <nc r="D49" t="inlineStr">
      <is>
        <t>Nos</t>
      </is>
    </nc>
  </rcc>
  <rcc rId="964" sId="1">
    <nc r="D50" t="inlineStr">
      <is>
        <t>Nos</t>
      </is>
    </nc>
  </rcc>
  <rfmt sheetId="1" sqref="C50" start="0" length="0">
    <dxf>
      <font>
        <sz val="10"/>
        <color auto="1"/>
        <name val="Arial"/>
        <family val="2"/>
        <scheme val="none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5" sId="1">
    <oc r="D51" t="inlineStr">
      <is>
        <t>Hrs</t>
      </is>
    </oc>
    <nc r="D51" t="inlineStr">
      <is>
        <t>Nos</t>
      </is>
    </nc>
  </rcc>
  <rcc rId="966" sId="1">
    <oc r="D52" t="inlineStr">
      <is>
        <t>Hrs</t>
      </is>
    </oc>
    <nc r="D52" t="inlineStr">
      <is>
        <t>Nos</t>
      </is>
    </nc>
  </rcc>
  <rcc rId="967" sId="1">
    <oc r="D53" t="inlineStr">
      <is>
        <t>Hrs</t>
      </is>
    </oc>
    <nc r="D53" t="inlineStr">
      <is>
        <t>Nos</t>
      </is>
    </nc>
  </rcc>
  <rcc rId="968" sId="1">
    <nc r="D54" t="inlineStr">
      <is>
        <t>Nos</t>
      </is>
    </nc>
  </rcc>
  <rcc rId="969" sId="1">
    <nc r="D56" t="inlineStr">
      <is>
        <t>Nos</t>
      </is>
    </nc>
  </rcc>
  <rcc rId="970" sId="1">
    <nc r="D55" t="inlineStr">
      <is>
        <t>Nos</t>
      </is>
    </nc>
  </rcc>
  <rfmt sheetId="1" sqref="F14:G20">
    <dxf>
      <fill>
        <patternFill patternType="none">
          <bgColor auto="1"/>
        </patternFill>
      </fill>
    </dxf>
  </rfmt>
  <rfmt sheetId="1" sqref="F32:G32">
    <dxf>
      <fill>
        <patternFill patternType="none">
          <bgColor auto="1"/>
        </patternFill>
      </fill>
    </dxf>
  </rfmt>
  <rfmt sheetId="1" sqref="G36:G37">
    <dxf>
      <fill>
        <patternFill>
          <bgColor auto="1"/>
        </patternFill>
      </fill>
    </dxf>
  </rfmt>
  <rcc rId="971" sId="1" numFmtId="34">
    <oc r="F26">
      <v>30000</v>
    </oc>
    <nc r="F26"/>
  </rcc>
  <rcc rId="972" sId="1" numFmtId="34">
    <oc r="F27">
      <v>50000</v>
    </oc>
    <nc r="F27"/>
  </rcc>
  <rcc rId="973" sId="1" numFmtId="34">
    <oc r="E26">
      <v>8</v>
    </oc>
    <nc r="E26">
      <v>1</v>
    </nc>
  </rcc>
  <rcc rId="974" sId="1" numFmtId="34">
    <oc r="E32">
      <v>1</v>
    </oc>
    <nc r="E32"/>
  </rcc>
  <rfmt sheetId="1" sqref="E8:E10" start="0" length="2147483647">
    <dxf>
      <font>
        <b val="0"/>
      </font>
    </dxf>
  </rfmt>
  <rfmt sheetId="1" sqref="E27" start="0" length="2147483647">
    <dxf>
      <font>
        <b val="0"/>
      </font>
    </dxf>
  </rfmt>
  <rcc rId="975" sId="1">
    <oc r="B4" t="inlineStr">
      <is>
        <t xml:space="preserve">LOT 1 </t>
      </is>
    </oc>
    <nc r="B4"/>
  </rcc>
  <rcc rId="976" sId="1">
    <nc r="G14">
      <f>E14*F14</f>
    </nc>
  </rcc>
  <rcc rId="977" sId="1">
    <nc r="G15">
      <f>E15*F15</f>
    </nc>
  </rcc>
  <rcc rId="978" sId="1">
    <nc r="G16">
      <f>E16*F16</f>
    </nc>
  </rcc>
  <rcc rId="979" sId="1">
    <nc r="G17">
      <f>E17*F17</f>
    </nc>
  </rcc>
  <rcc rId="980" sId="1">
    <nc r="G18">
      <f>E18*F18</f>
    </nc>
  </rcc>
  <rcc rId="981" sId="1">
    <nc r="G19">
      <f>E19*F19</f>
    </nc>
  </rcc>
  <rcc rId="982" sId="1">
    <nc r="G32">
      <f>E32*F32</f>
    </nc>
  </rcc>
  <rcc rId="983" sId="1">
    <oc r="G33">
      <f>E33*F33</f>
    </oc>
    <nc r="G33">
      <f>E33*F33</f>
    </nc>
  </rcc>
  <rcc rId="984" sId="1">
    <nc r="G34">
      <f>E34*F34</f>
    </nc>
  </rcc>
  <rcc rId="985" sId="1">
    <nc r="G42">
      <f>E42*F42</f>
    </nc>
  </rcc>
  <rcc rId="986" sId="1">
    <nc r="G43">
      <f>E43*F43</f>
    </nc>
  </rcc>
  <rcc rId="987" sId="1">
    <nc r="G44">
      <f>E44*F44</f>
    </nc>
  </rcc>
  <rcc rId="988" sId="1">
    <nc r="G45">
      <f>E45*F45</f>
    </nc>
  </rcc>
  <rcc rId="989" sId="1">
    <nc r="G46">
      <f>E46*F46</f>
    </nc>
  </rcc>
  <rcc rId="990" sId="1">
    <nc r="G47">
      <f>E47*F47</f>
    </nc>
  </rcc>
  <rcc rId="991" sId="1">
    <nc r="G48">
      <f>E48*F48</f>
    </nc>
  </rcc>
  <rcc rId="992" sId="1">
    <nc r="G49">
      <f>E49*F49</f>
    </nc>
  </rcc>
  <rcc rId="993" sId="1">
    <nc r="G50">
      <f>E50*F50</f>
    </nc>
  </rcc>
  <rcc rId="994" sId="1">
    <oc r="G51">
      <f>E51*F51</f>
    </oc>
    <nc r="G51">
      <f>E51*F51</f>
    </nc>
  </rcc>
  <rcc rId="995" sId="1">
    <oc r="G53">
      <f>E53*F53</f>
    </oc>
    <nc r="G53">
      <f>E53*F53</f>
    </nc>
  </rcc>
  <rcc rId="996" sId="1">
    <nc r="G54">
      <f>E54*F54</f>
    </nc>
  </rcc>
  <rcc rId="997" sId="1">
    <nc r="G55">
      <f>E55*F55</f>
    </nc>
  </rcc>
  <rcc rId="998" sId="1">
    <nc r="G56">
      <f>E56*F56</f>
    </nc>
  </rcc>
  <rcc rId="999" sId="1">
    <oc r="G29">
      <f>SUM(G30:G57)</f>
    </oc>
    <nc r="G29">
      <f>SUM(G30:G39)</f>
    </nc>
  </rcc>
  <rcc rId="1000" sId="1">
    <nc r="G41">
      <f>SUM(G42:G56)</f>
    </nc>
  </rcc>
  <rfmt sheetId="1" sqref="G41" start="0" length="2147483647">
    <dxf>
      <font>
        <u val="singleAccounting"/>
      </font>
    </dxf>
  </rfmt>
  <rfmt sheetId="1" sqref="G41" start="0" length="2147483647">
    <dxf>
      <font>
        <b/>
      </font>
    </dxf>
  </rfmt>
  <rcc rId="1001" sId="1">
    <oc r="G59">
      <f>G7+G12+G25+G29</f>
    </oc>
    <nc r="G59">
      <f>G7+G12+G25+G29+G41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2" sId="1">
    <nc r="B4" t="inlineStr">
      <is>
        <t xml:space="preserve">Note: This is a generic BoQ. Please adjust this for each district using number listed in Table 1. </t>
      </is>
    </nc>
  </rcc>
  <rfmt sheetId="1" sqref="B4" start="0" length="2147483647">
    <dxf>
      <font>
        <b val="0"/>
      </font>
    </dxf>
  </rfmt>
  <rfmt sheetId="1" sqref="B4" start="0" length="2147483647">
    <dxf>
      <font>
        <sz val="9"/>
      </font>
    </dxf>
  </rfmt>
  <rfmt sheetId="1" sqref="B10" start="0" length="0">
    <dxf>
      <fill>
        <patternFill patternType="none">
          <bgColor indexed="65"/>
        </patternFill>
      </fill>
      <alignment horizontal="general"/>
    </dxf>
  </rfmt>
  <rfmt sheetId="1" sqref="C10" start="0" length="0">
    <dxf>
      <fill>
        <patternFill patternType="none">
          <bgColor indexed="65"/>
        </patternFill>
      </fill>
    </dxf>
  </rfmt>
  <rfmt sheetId="1" sqref="D10" start="0" length="0">
    <dxf>
      <fill>
        <patternFill patternType="none">
          <bgColor indexed="65"/>
        </patternFill>
      </fill>
      <alignment horizontal="general"/>
    </dxf>
  </rfmt>
  <rfmt sheetId="1" s="1" sqref="E10" start="0" length="0">
    <dxf>
      <font>
        <sz val="10"/>
        <color auto="1"/>
        <name val="Arial"/>
        <family val="2"/>
        <scheme val="none"/>
      </font>
      <numFmt numFmtId="0" formatCode="General"/>
      <fill>
        <patternFill patternType="none">
          <bgColor indexed="65"/>
        </patternFill>
      </fill>
      <alignment horizontal="general" wrapText="1"/>
    </dxf>
  </rfmt>
  <rfmt sheetId="1" s="1" sqref="F10" start="0" length="0">
    <dxf>
      <numFmt numFmtId="0" formatCode="General"/>
      <fill>
        <patternFill patternType="none">
          <bgColor indexed="65"/>
        </patternFill>
      </fill>
      <alignment horizontal="general" wrapText="1"/>
    </dxf>
  </rfmt>
  <rcc rId="1003" sId="1" odxf="1" s="1" dxf="1">
    <oc r="G9">
      <f>E9*F9</f>
    </oc>
    <nc r="G9">
      <f>E9*F9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_-* #,##0_-;\-* #,##0_-;_-* &quot;-&quot;??_-;_-@_-"/>
      <fill>
        <patternFill patternType="solid">
          <fgColor indexed="64"/>
          <bgColor rgb="FF92D050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general" wrapText="1"/>
    </ndxf>
  </rcc>
  <rfmt sheetId="1" sqref="B11" start="0" length="0">
    <dxf>
      <fill>
        <patternFill patternType="none">
          <bgColor indexed="65"/>
        </patternFill>
      </fill>
      <alignment horizontal="general"/>
    </dxf>
  </rfmt>
  <rfmt sheetId="1" sqref="C11" start="0" length="0">
    <dxf>
      <fill>
        <patternFill patternType="none">
          <bgColor indexed="65"/>
        </patternFill>
      </fill>
    </dxf>
  </rfmt>
  <rfmt sheetId="1" sqref="D11" start="0" length="0">
    <dxf>
      <fill>
        <patternFill patternType="none">
          <bgColor indexed="65"/>
        </patternFill>
      </fill>
      <alignment horizontal="general"/>
    </dxf>
  </rfmt>
  <rfmt sheetId="1" s="1" sqref="E11" start="0" length="0">
    <dxf>
      <font>
        <sz val="10"/>
        <color auto="1"/>
        <name val="Arial"/>
        <family val="2"/>
        <scheme val="none"/>
      </font>
      <numFmt numFmtId="0" formatCode="General"/>
      <fill>
        <patternFill patternType="none">
          <bgColor indexed="65"/>
        </patternFill>
      </fill>
      <alignment horizontal="general" wrapText="1"/>
    </dxf>
  </rfmt>
  <rfmt sheetId="1" s="1" sqref="F11" start="0" length="0">
    <dxf>
      <numFmt numFmtId="0" formatCode="General"/>
      <fill>
        <patternFill patternType="none">
          <bgColor indexed="65"/>
        </patternFill>
      </fill>
      <alignment horizontal="general" wrapText="1"/>
    </dxf>
  </rfmt>
  <rcc rId="1004" sId="1" odxf="1" s="1" dxf="1">
    <oc r="G10">
      <f>E10*F10</f>
    </oc>
    <nc r="G10">
      <f>E10*F10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_-* #,##0_-;\-* #,##0_-;_-* &quot;-&quot;??_-;_-@_-"/>
      <fill>
        <patternFill patternType="solid">
          <fgColor indexed="64"/>
          <bgColor rgb="FF92D050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general" wrapText="1"/>
    </ndxf>
  </rcc>
  <rfmt sheetId="1" sqref="C39">
    <dxf>
      <fill>
        <patternFill>
          <bgColor theme="0"/>
        </patternFill>
      </fill>
    </dxf>
  </rfmt>
  <rrc rId="1005" sId="1" ref="A4:XFD4" action="insertRow">
    <undo index="65535" exp="area" ref3D="1" dr="$A$1:$XFD$5" dn="Z_3A91ECB0_42BB_412A_B626_272AADD0D864_.wvu.PrintTitles" sId="1"/>
    <undo index="65535" exp="area" ref3D="1" dr="$H$1:$H$1048576" dn="Z_5FD2A281_0E9B_410D_90A4_AAE9A79D8311_.wvu.Cols" sId="1"/>
    <undo index="65535" exp="area" ref3D="1" dr="$A$1:$XFD$5" dn="Z_5FD2A281_0E9B_410D_90A4_AAE9A79D8311_.wvu.PrintTitles" sId="1"/>
    <undo index="65535" exp="area" ref3D="1" dr="$A$1:$XFD$5" dn="Print_Titles" sId="1"/>
    <undo index="65535" exp="area" ref3D="1" dr="$H$1:$H$1048576" dn="Z_3A91ECB0_42BB_412A_B626_272AADD0D864_.wvu.Cols" sId="1"/>
  </rrc>
  <rfmt sheetId="1" sqref="C4">
    <dxf>
      <alignment horizontal="general"/>
    </dxf>
  </rfmt>
  <rfmt sheetId="1" sqref="C4">
    <dxf>
      <alignment horizontal="center"/>
    </dxf>
  </rfmt>
  <rcc rId="1006" sId="1">
    <nc r="C4" t="inlineStr">
      <is>
        <t>Bill of Quantities (BoQ)</t>
      </is>
    </nc>
  </rcc>
  <rfmt sheetId="1" sqref="H4" start="0" length="0">
    <dxf>
      <font>
        <b/>
        <sz val="14"/>
      </font>
      <alignment horizontal="center" vertical="center" wrapText="1"/>
    </dxf>
  </rfmt>
  <rcc rId="1007" sId="1">
    <nc r="C4" t="inlineStr">
      <is>
        <t>Bill of Quantities (BoQ)</t>
      </is>
    </nc>
  </rcc>
  <rfmt sheetId="1" sqref="C4">
    <dxf>
      <alignment horizontal="general"/>
    </dxf>
  </rfmt>
  <rfmt sheetId="1" sqref="C4">
    <dxf>
      <alignment horizontal="center"/>
    </dxf>
  </rfmt>
  <rcc rId="1008" sId="1">
    <nc r="C4" t="inlineStr">
      <is>
        <t xml:space="preserve">                                                                         Bill of Quantities (BoQ)</t>
      </is>
    </nc>
  </rcc>
  <rfmt sheetId="1" sqref="C4" start="0" length="2147483647">
    <dxf>
      <font>
        <i/>
      </font>
    </dxf>
  </rfmt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6" t="inlineStr">
      <is>
        <t>Rate (ZMW)</t>
      </is>
    </oc>
    <nc r="F6" t="inlineStr">
      <is>
        <t>Rate (USD)</t>
      </is>
    </nc>
  </rcc>
  <rcc rId="1019" sId="1">
    <oc r="G6" t="inlineStr">
      <is>
        <t>Amount (ZMW)</t>
      </is>
    </oc>
    <nc r="G6" t="inlineStr">
      <is>
        <t>Amount (USD)</t>
      </is>
    </nc>
  </rcc>
  <rcc rId="1020" sId="1" numFmtId="34">
    <nc r="F27">
      <v>4500</v>
    </nc>
  </rcc>
  <rcc rId="1021" sId="1" numFmtId="34">
    <nc r="F28">
      <v>7500</v>
    </nc>
  </rcc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67"/>
  <sheetViews>
    <sheetView showGridLines="0" tabSelected="1" zoomScale="96" zoomScaleNormal="96" zoomScaleSheetLayoutView="120" zoomScalePageLayoutView="70" workbookViewId="0"/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92.109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10.77734375" style="4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9" ht="21" x14ac:dyDescent="0.25">
      <c r="B2" s="91" t="s">
        <v>88</v>
      </c>
      <c r="C2" s="91"/>
      <c r="D2" s="91"/>
      <c r="E2" s="91"/>
      <c r="F2" s="91"/>
      <c r="G2" s="91"/>
    </row>
    <row r="3" spans="2:9" ht="22.2" customHeight="1" x14ac:dyDescent="0.25">
      <c r="B3" s="90" t="s">
        <v>113</v>
      </c>
      <c r="C3" s="90"/>
      <c r="D3" s="90"/>
      <c r="E3" s="90"/>
      <c r="F3" s="90"/>
      <c r="G3" s="90"/>
    </row>
    <row r="4" spans="2:9" ht="22.2" customHeight="1" x14ac:dyDescent="0.25">
      <c r="B4" s="83"/>
      <c r="C4" s="88" t="s">
        <v>149</v>
      </c>
      <c r="D4" s="83"/>
      <c r="E4" s="83"/>
      <c r="F4" s="83"/>
      <c r="G4" s="83"/>
      <c r="H4" s="83"/>
    </row>
    <row r="5" spans="2:9" ht="22.2" customHeight="1" x14ac:dyDescent="0.25">
      <c r="B5" s="4"/>
      <c r="C5" s="92" t="s">
        <v>152</v>
      </c>
      <c r="D5" s="92" t="s">
        <v>153</v>
      </c>
      <c r="E5" s="93"/>
      <c r="F5" s="93"/>
      <c r="G5"/>
      <c r="H5" s="89"/>
    </row>
    <row r="6" spans="2:9" ht="22.2" customHeight="1" x14ac:dyDescent="0.25">
      <c r="B6" s="4"/>
      <c r="C6" s="94" t="s">
        <v>154</v>
      </c>
      <c r="D6" s="95" t="s">
        <v>153</v>
      </c>
      <c r="E6" s="96"/>
      <c r="F6" s="101" t="s">
        <v>155</v>
      </c>
      <c r="G6" s="101"/>
      <c r="H6" s="97" t="s">
        <v>156</v>
      </c>
      <c r="I6" s="102" t="s">
        <v>153</v>
      </c>
    </row>
    <row r="7" spans="2:9" ht="22.2" customHeight="1" x14ac:dyDescent="0.25">
      <c r="B7" s="98"/>
      <c r="C7" s="98"/>
      <c r="D7" s="99"/>
      <c r="E7" s="100"/>
      <c r="F7" s="98"/>
      <c r="G7"/>
      <c r="H7" s="89"/>
    </row>
    <row r="8" spans="2:9" x14ac:dyDescent="0.25">
      <c r="B8" s="86" t="s">
        <v>148</v>
      </c>
      <c r="E8" s="29"/>
      <c r="F8" s="28"/>
    </row>
    <row r="9" spans="2:9" ht="39" customHeight="1" x14ac:dyDescent="0.25">
      <c r="B9" s="62" t="s">
        <v>0</v>
      </c>
      <c r="C9" s="62" t="s">
        <v>4</v>
      </c>
      <c r="D9" s="62" t="s">
        <v>1</v>
      </c>
      <c r="E9" s="62" t="s">
        <v>2</v>
      </c>
      <c r="F9" s="62" t="s">
        <v>150</v>
      </c>
      <c r="G9" s="62" t="s">
        <v>151</v>
      </c>
      <c r="H9" s="4" t="s">
        <v>3</v>
      </c>
    </row>
    <row r="10" spans="2:9" x14ac:dyDescent="0.25">
      <c r="B10" s="45"/>
      <c r="C10" s="46"/>
      <c r="D10" s="47"/>
      <c r="E10" s="48"/>
      <c r="F10" s="49"/>
      <c r="G10" s="49"/>
    </row>
    <row r="11" spans="2:9" x14ac:dyDescent="0.25">
      <c r="B11" s="45" t="s">
        <v>39</v>
      </c>
      <c r="C11" s="46"/>
      <c r="D11" s="50"/>
      <c r="E11" s="51"/>
      <c r="F11" s="51"/>
      <c r="G11" s="52">
        <f>SUM(G12:G14)</f>
        <v>0</v>
      </c>
    </row>
    <row r="12" spans="2:9" ht="26.55" customHeight="1" x14ac:dyDescent="0.25">
      <c r="B12" s="50">
        <v>1.1000000000000001</v>
      </c>
      <c r="C12" s="53" t="s">
        <v>75</v>
      </c>
      <c r="D12" s="50" t="s">
        <v>36</v>
      </c>
      <c r="E12" s="76">
        <v>1</v>
      </c>
      <c r="F12" s="54"/>
      <c r="G12" s="54">
        <f t="shared" ref="G12:G14" si="0">E12*F12</f>
        <v>0</v>
      </c>
      <c r="H12" s="4" t="s">
        <v>6</v>
      </c>
    </row>
    <row r="13" spans="2:9" x14ac:dyDescent="0.25">
      <c r="B13" s="53">
        <v>1.2</v>
      </c>
      <c r="C13" s="53" t="s">
        <v>77</v>
      </c>
      <c r="D13" s="53" t="s">
        <v>36</v>
      </c>
      <c r="E13" s="53">
        <v>1</v>
      </c>
      <c r="F13" s="53"/>
      <c r="G13" s="53">
        <f t="shared" si="0"/>
        <v>0</v>
      </c>
    </row>
    <row r="14" spans="2:9" x14ac:dyDescent="0.25">
      <c r="B14" s="53">
        <v>1.3</v>
      </c>
      <c r="C14" s="53" t="s">
        <v>76</v>
      </c>
      <c r="D14" s="53" t="s">
        <v>36</v>
      </c>
      <c r="E14" s="53">
        <v>1</v>
      </c>
      <c r="F14" s="53"/>
      <c r="G14" s="53">
        <f t="shared" si="0"/>
        <v>0</v>
      </c>
    </row>
    <row r="15" spans="2:9" x14ac:dyDescent="0.25">
      <c r="B15" s="80"/>
      <c r="C15" s="81" t="s">
        <v>89</v>
      </c>
      <c r="D15" s="80"/>
      <c r="E15" s="82"/>
      <c r="F15" s="82"/>
      <c r="G15" s="82"/>
    </row>
    <row r="16" spans="2:9" x14ac:dyDescent="0.25">
      <c r="B16" s="45" t="s">
        <v>40</v>
      </c>
      <c r="C16" s="46"/>
      <c r="D16" s="50"/>
      <c r="E16" s="51"/>
      <c r="F16" s="51"/>
      <c r="G16" s="52">
        <f>SUM(G17:G26)</f>
        <v>0</v>
      </c>
    </row>
    <row r="17" spans="2:8" x14ac:dyDescent="0.25">
      <c r="B17" s="50">
        <v>2.1</v>
      </c>
      <c r="C17" s="53" t="s">
        <v>107</v>
      </c>
      <c r="D17" s="50" t="s">
        <v>56</v>
      </c>
      <c r="E17" s="54"/>
      <c r="F17" s="54"/>
      <c r="G17" s="54">
        <f t="shared" ref="G17:G60" si="1">E17*F17</f>
        <v>0</v>
      </c>
      <c r="H17" s="4" t="s">
        <v>6</v>
      </c>
    </row>
    <row r="18" spans="2:8" x14ac:dyDescent="0.25">
      <c r="B18" s="50">
        <v>2.2000000000000002</v>
      </c>
      <c r="C18" s="53" t="s">
        <v>108</v>
      </c>
      <c r="D18" s="50" t="s">
        <v>56</v>
      </c>
      <c r="E18" s="54"/>
      <c r="F18" s="54"/>
      <c r="G18" s="54">
        <f t="shared" si="1"/>
        <v>0</v>
      </c>
    </row>
    <row r="19" spans="2:8" x14ac:dyDescent="0.25">
      <c r="B19" s="50">
        <v>2.2999999999999998</v>
      </c>
      <c r="C19" s="53" t="s">
        <v>109</v>
      </c>
      <c r="D19" s="50" t="s">
        <v>56</v>
      </c>
      <c r="E19" s="54"/>
      <c r="F19" s="54"/>
      <c r="G19" s="54">
        <f t="shared" si="1"/>
        <v>0</v>
      </c>
    </row>
    <row r="20" spans="2:8" x14ac:dyDescent="0.25">
      <c r="B20" s="50">
        <v>2.4</v>
      </c>
      <c r="C20" s="53" t="s">
        <v>110</v>
      </c>
      <c r="D20" s="50" t="s">
        <v>56</v>
      </c>
      <c r="E20" s="54"/>
      <c r="F20" s="54"/>
      <c r="G20" s="54">
        <f t="shared" si="1"/>
        <v>0</v>
      </c>
    </row>
    <row r="21" spans="2:8" x14ac:dyDescent="0.25">
      <c r="B21" s="50">
        <v>2.5</v>
      </c>
      <c r="C21" s="53" t="s">
        <v>10</v>
      </c>
      <c r="D21" s="50" t="s">
        <v>56</v>
      </c>
      <c r="E21" s="54"/>
      <c r="F21" s="54"/>
      <c r="G21" s="54">
        <f t="shared" si="1"/>
        <v>0</v>
      </c>
    </row>
    <row r="22" spans="2:8" x14ac:dyDescent="0.25">
      <c r="B22" s="50">
        <v>2.6</v>
      </c>
      <c r="C22" s="53" t="s">
        <v>11</v>
      </c>
      <c r="D22" s="50" t="s">
        <v>56</v>
      </c>
      <c r="E22" s="54"/>
      <c r="F22" s="54"/>
      <c r="G22" s="54">
        <f t="shared" si="1"/>
        <v>0</v>
      </c>
    </row>
    <row r="23" spans="2:8" x14ac:dyDescent="0.25">
      <c r="B23" s="50">
        <v>2.7</v>
      </c>
      <c r="C23" s="53" t="s">
        <v>12</v>
      </c>
      <c r="D23" s="50" t="s">
        <v>56</v>
      </c>
      <c r="E23" s="54"/>
      <c r="F23" s="54"/>
      <c r="G23" s="54">
        <f t="shared" si="1"/>
        <v>0</v>
      </c>
    </row>
    <row r="24" spans="2:8" x14ac:dyDescent="0.25">
      <c r="B24" s="50">
        <v>2.8</v>
      </c>
      <c r="C24" s="53" t="s">
        <v>115</v>
      </c>
      <c r="D24" s="50" t="s">
        <v>56</v>
      </c>
      <c r="E24" s="54"/>
      <c r="F24" s="54"/>
      <c r="G24" s="54">
        <f t="shared" si="1"/>
        <v>0</v>
      </c>
    </row>
    <row r="25" spans="2:8" x14ac:dyDescent="0.25">
      <c r="B25" s="50">
        <v>2.9</v>
      </c>
      <c r="C25" s="53" t="s">
        <v>116</v>
      </c>
      <c r="D25" s="50" t="s">
        <v>56</v>
      </c>
      <c r="E25" s="54"/>
      <c r="F25" s="54"/>
      <c r="G25" s="54">
        <f t="shared" si="1"/>
        <v>0</v>
      </c>
    </row>
    <row r="26" spans="2:8" x14ac:dyDescent="0.25">
      <c r="B26" s="50">
        <v>2.1</v>
      </c>
      <c r="C26" s="53" t="s">
        <v>117</v>
      </c>
      <c r="D26" s="50" t="s">
        <v>56</v>
      </c>
      <c r="E26" s="54"/>
      <c r="F26" s="54"/>
      <c r="G26" s="54">
        <f t="shared" si="1"/>
        <v>0</v>
      </c>
    </row>
    <row r="27" spans="2:8" x14ac:dyDescent="0.25">
      <c r="B27" s="50">
        <v>2.11</v>
      </c>
      <c r="C27" s="53" t="s">
        <v>114</v>
      </c>
      <c r="D27" s="50" t="s">
        <v>56</v>
      </c>
      <c r="E27" s="54"/>
      <c r="F27" s="54"/>
      <c r="G27" s="54"/>
    </row>
    <row r="28" spans="2:8" x14ac:dyDescent="0.25">
      <c r="B28" s="65"/>
      <c r="C28" s="66" t="s">
        <v>90</v>
      </c>
      <c r="D28" s="65"/>
      <c r="E28" s="67"/>
      <c r="F28" s="67"/>
      <c r="G28" s="67"/>
    </row>
    <row r="29" spans="2:8" x14ac:dyDescent="0.25">
      <c r="B29" s="45" t="s">
        <v>57</v>
      </c>
      <c r="C29" s="46"/>
      <c r="D29" s="50"/>
      <c r="E29" s="54"/>
      <c r="F29" s="54"/>
      <c r="G29" s="52">
        <f>+G30+G31</f>
        <v>30000</v>
      </c>
    </row>
    <row r="30" spans="2:8" x14ac:dyDescent="0.25">
      <c r="B30" s="55">
        <v>3.1</v>
      </c>
      <c r="C30" s="53" t="s">
        <v>67</v>
      </c>
      <c r="D30" s="50" t="s">
        <v>38</v>
      </c>
      <c r="E30" s="54">
        <v>5</v>
      </c>
      <c r="F30" s="54">
        <v>4500</v>
      </c>
      <c r="G30" s="54">
        <f t="shared" si="1"/>
        <v>22500</v>
      </c>
    </row>
    <row r="31" spans="2:8" x14ac:dyDescent="0.25">
      <c r="B31" s="55">
        <v>3.2</v>
      </c>
      <c r="C31" s="53" t="s">
        <v>37</v>
      </c>
      <c r="D31" s="50" t="s">
        <v>38</v>
      </c>
      <c r="E31" s="76">
        <v>1</v>
      </c>
      <c r="F31" s="54">
        <v>7500</v>
      </c>
      <c r="G31" s="54">
        <f>+E31*F31</f>
        <v>7500</v>
      </c>
    </row>
    <row r="32" spans="2:8" x14ac:dyDescent="0.25">
      <c r="B32" s="80"/>
      <c r="C32" s="81" t="s">
        <v>91</v>
      </c>
      <c r="D32" s="80"/>
      <c r="E32" s="82"/>
      <c r="F32" s="82"/>
      <c r="G32" s="82"/>
    </row>
    <row r="33" spans="2:10" x14ac:dyDescent="0.25">
      <c r="B33" s="45" t="s">
        <v>41</v>
      </c>
      <c r="C33" s="46" t="s">
        <v>138</v>
      </c>
      <c r="D33" s="50"/>
      <c r="E33" s="54"/>
      <c r="F33" s="54"/>
      <c r="G33" s="52">
        <f>SUM(G34:G43)</f>
        <v>0</v>
      </c>
    </row>
    <row r="34" spans="2:10" x14ac:dyDescent="0.25">
      <c r="B34" s="55">
        <v>4.0999999999999996</v>
      </c>
      <c r="C34" s="53" t="s">
        <v>118</v>
      </c>
      <c r="D34" s="50" t="s">
        <v>36</v>
      </c>
      <c r="E34" s="54">
        <v>1</v>
      </c>
      <c r="F34" s="54"/>
      <c r="G34" s="54">
        <f t="shared" si="1"/>
        <v>0</v>
      </c>
      <c r="J34" s="34"/>
    </row>
    <row r="35" spans="2:10" x14ac:dyDescent="0.25">
      <c r="B35" s="55">
        <v>4.2</v>
      </c>
      <c r="C35" s="53" t="s">
        <v>106</v>
      </c>
      <c r="D35" s="50" t="s">
        <v>74</v>
      </c>
      <c r="E35" s="54"/>
      <c r="F35" s="54"/>
      <c r="G35" s="54">
        <f t="shared" si="1"/>
        <v>0</v>
      </c>
      <c r="J35" s="34"/>
    </row>
    <row r="36" spans="2:10" x14ac:dyDescent="0.25">
      <c r="B36" s="55">
        <v>4.3</v>
      </c>
      <c r="C36" s="53" t="s">
        <v>119</v>
      </c>
      <c r="D36" s="50" t="s">
        <v>56</v>
      </c>
      <c r="E36" s="54"/>
      <c r="F36" s="54"/>
      <c r="G36" s="54">
        <f t="shared" si="1"/>
        <v>0</v>
      </c>
      <c r="I36" s="38"/>
      <c r="J36" s="39"/>
    </row>
    <row r="37" spans="2:10" ht="26.4" x14ac:dyDescent="0.25">
      <c r="B37" s="55">
        <v>4.4000000000000004</v>
      </c>
      <c r="C37" s="53" t="s">
        <v>120</v>
      </c>
      <c r="D37" s="50" t="s">
        <v>56</v>
      </c>
      <c r="E37" s="54"/>
      <c r="F37" s="54"/>
      <c r="G37" s="54">
        <f t="shared" si="1"/>
        <v>0</v>
      </c>
      <c r="I37" s="38"/>
      <c r="J37" s="39"/>
    </row>
    <row r="38" spans="2:10" ht="26.4" x14ac:dyDescent="0.25">
      <c r="B38" s="55">
        <v>4.5</v>
      </c>
      <c r="C38" s="53" t="s">
        <v>121</v>
      </c>
      <c r="D38" s="50" t="s">
        <v>56</v>
      </c>
      <c r="E38" s="54"/>
      <c r="F38" s="54"/>
      <c r="G38" s="54">
        <f t="shared" si="1"/>
        <v>0</v>
      </c>
      <c r="I38" s="38"/>
      <c r="J38" s="34"/>
    </row>
    <row r="39" spans="2:10" ht="26.4" x14ac:dyDescent="0.25">
      <c r="B39" s="55">
        <v>4.5999999999999996</v>
      </c>
      <c r="C39" s="53" t="s">
        <v>122</v>
      </c>
      <c r="D39" s="50" t="s">
        <v>56</v>
      </c>
      <c r="E39" s="54"/>
      <c r="F39" s="54"/>
      <c r="G39" s="54">
        <f t="shared" si="1"/>
        <v>0</v>
      </c>
      <c r="I39" s="38"/>
      <c r="J39" s="39"/>
    </row>
    <row r="40" spans="2:10" x14ac:dyDescent="0.25">
      <c r="B40" s="55">
        <v>4.7</v>
      </c>
      <c r="C40" s="53" t="s">
        <v>123</v>
      </c>
      <c r="D40" s="50" t="s">
        <v>127</v>
      </c>
      <c r="E40" s="54"/>
      <c r="F40" s="54"/>
      <c r="G40" s="54">
        <f t="shared" si="1"/>
        <v>0</v>
      </c>
      <c r="I40" s="38"/>
      <c r="J40" s="40"/>
    </row>
    <row r="41" spans="2:10" x14ac:dyDescent="0.25">
      <c r="B41" s="55">
        <v>4.8</v>
      </c>
      <c r="C41" s="53" t="s">
        <v>124</v>
      </c>
      <c r="D41" s="50" t="s">
        <v>56</v>
      </c>
      <c r="E41" s="54"/>
      <c r="F41" s="54"/>
      <c r="G41" s="54">
        <f t="shared" si="1"/>
        <v>0</v>
      </c>
      <c r="I41" s="38"/>
      <c r="J41" s="39"/>
    </row>
    <row r="42" spans="2:10" x14ac:dyDescent="0.25">
      <c r="B42" s="55">
        <v>4.9000000000000004</v>
      </c>
      <c r="C42" s="53" t="s">
        <v>125</v>
      </c>
      <c r="D42" s="50" t="s">
        <v>56</v>
      </c>
      <c r="E42" s="54"/>
      <c r="F42" s="54"/>
      <c r="G42" s="54"/>
      <c r="I42" s="38"/>
      <c r="J42" s="39"/>
    </row>
    <row r="43" spans="2:10" x14ac:dyDescent="0.25">
      <c r="B43" s="84">
        <v>4.0999999999999996</v>
      </c>
      <c r="C43" s="87" t="s">
        <v>129</v>
      </c>
      <c r="D43" s="50" t="s">
        <v>56</v>
      </c>
      <c r="E43" s="54"/>
      <c r="F43" s="54"/>
      <c r="G43" s="54">
        <f t="shared" si="1"/>
        <v>0</v>
      </c>
      <c r="I43" s="38"/>
      <c r="J43" s="39"/>
    </row>
    <row r="44" spans="2:10" x14ac:dyDescent="0.25">
      <c r="B44" s="80"/>
      <c r="C44" s="81" t="s">
        <v>126</v>
      </c>
      <c r="D44" s="80"/>
      <c r="E44" s="82"/>
      <c r="F44" s="82"/>
      <c r="G44" s="82"/>
      <c r="I44" s="38"/>
      <c r="J44" s="39"/>
    </row>
    <row r="45" spans="2:10" ht="16.8" x14ac:dyDescent="0.25">
      <c r="B45" s="45" t="s">
        <v>130</v>
      </c>
      <c r="C45" s="46" t="s">
        <v>139</v>
      </c>
      <c r="D45" s="50"/>
      <c r="E45" s="54"/>
      <c r="F45" s="54"/>
      <c r="G45" s="85">
        <f>SUM(G46:G60)</f>
        <v>0</v>
      </c>
      <c r="H45" s="4" t="s">
        <v>6</v>
      </c>
    </row>
    <row r="46" spans="2:10" x14ac:dyDescent="0.25">
      <c r="B46" s="55">
        <v>5.0999999999999996</v>
      </c>
      <c r="C46" s="53" t="s">
        <v>128</v>
      </c>
      <c r="D46" s="50" t="s">
        <v>56</v>
      </c>
      <c r="E46" s="54"/>
      <c r="F46" s="54"/>
      <c r="G46" s="54">
        <f t="shared" si="1"/>
        <v>0</v>
      </c>
    </row>
    <row r="47" spans="2:10" x14ac:dyDescent="0.25">
      <c r="B47" s="55">
        <v>5.2</v>
      </c>
      <c r="C47" s="53" t="s">
        <v>132</v>
      </c>
      <c r="D47" s="50" t="s">
        <v>56</v>
      </c>
      <c r="E47" s="54"/>
      <c r="F47" s="54"/>
      <c r="G47" s="54">
        <f t="shared" si="1"/>
        <v>0</v>
      </c>
    </row>
    <row r="48" spans="2:10" x14ac:dyDescent="0.25">
      <c r="B48" s="55">
        <v>5.3</v>
      </c>
      <c r="C48" s="53" t="s">
        <v>133</v>
      </c>
      <c r="D48" s="50" t="s">
        <v>56</v>
      </c>
      <c r="E48" s="54"/>
      <c r="F48" s="54"/>
      <c r="G48" s="54">
        <f t="shared" si="1"/>
        <v>0</v>
      </c>
    </row>
    <row r="49" spans="2:9" x14ac:dyDescent="0.25">
      <c r="B49" s="55">
        <v>5.4</v>
      </c>
      <c r="C49" s="53" t="s">
        <v>134</v>
      </c>
      <c r="D49" s="50" t="s">
        <v>56</v>
      </c>
      <c r="E49" s="54"/>
      <c r="F49" s="54"/>
      <c r="G49" s="54">
        <f t="shared" si="1"/>
        <v>0</v>
      </c>
    </row>
    <row r="50" spans="2:9" x14ac:dyDescent="0.25">
      <c r="B50" s="55">
        <v>5.5</v>
      </c>
      <c r="C50" s="53" t="s">
        <v>135</v>
      </c>
      <c r="D50" s="50" t="s">
        <v>56</v>
      </c>
      <c r="E50" s="54"/>
      <c r="F50" s="54"/>
      <c r="G50" s="54">
        <f t="shared" si="1"/>
        <v>0</v>
      </c>
    </row>
    <row r="51" spans="2:9" x14ac:dyDescent="0.25">
      <c r="B51" s="55">
        <v>5.6</v>
      </c>
      <c r="C51" s="53" t="s">
        <v>136</v>
      </c>
      <c r="D51" s="50" t="s">
        <v>56</v>
      </c>
      <c r="E51" s="54"/>
      <c r="F51" s="54"/>
      <c r="G51" s="54">
        <f t="shared" si="1"/>
        <v>0</v>
      </c>
    </row>
    <row r="52" spans="2:9" x14ac:dyDescent="0.25">
      <c r="B52" s="55">
        <v>5.7</v>
      </c>
      <c r="C52" s="53" t="s">
        <v>137</v>
      </c>
      <c r="D52" s="50" t="s">
        <v>56</v>
      </c>
      <c r="E52" s="54"/>
      <c r="F52" s="54"/>
      <c r="G52" s="54">
        <f t="shared" si="1"/>
        <v>0</v>
      </c>
    </row>
    <row r="53" spans="2:9" x14ac:dyDescent="0.25">
      <c r="B53" s="55">
        <v>5.8</v>
      </c>
      <c r="C53" s="53" t="s">
        <v>140</v>
      </c>
      <c r="D53" s="50" t="s">
        <v>56</v>
      </c>
      <c r="E53" s="54"/>
      <c r="F53" s="54"/>
      <c r="G53" s="54">
        <f t="shared" si="1"/>
        <v>0</v>
      </c>
    </row>
    <row r="54" spans="2:9" x14ac:dyDescent="0.25">
      <c r="B54" s="55">
        <v>5.9</v>
      </c>
      <c r="C54" s="53" t="s">
        <v>141</v>
      </c>
      <c r="D54" s="50" t="s">
        <v>56</v>
      </c>
      <c r="E54" s="54"/>
      <c r="F54" s="54"/>
      <c r="G54" s="54">
        <f t="shared" si="1"/>
        <v>0</v>
      </c>
    </row>
    <row r="55" spans="2:9" x14ac:dyDescent="0.25">
      <c r="B55" s="84">
        <v>5.0999999999999996</v>
      </c>
      <c r="C55" s="53" t="s">
        <v>142</v>
      </c>
      <c r="D55" s="50" t="s">
        <v>56</v>
      </c>
      <c r="E55" s="54"/>
      <c r="F55" s="54"/>
      <c r="G55" s="54">
        <f t="shared" si="1"/>
        <v>0</v>
      </c>
      <c r="H55" s="4" t="s">
        <v>6</v>
      </c>
      <c r="I55" s="38"/>
    </row>
    <row r="56" spans="2:9" x14ac:dyDescent="0.25">
      <c r="B56" s="84">
        <v>5.1100000000000003</v>
      </c>
      <c r="C56" s="53" t="s">
        <v>143</v>
      </c>
      <c r="D56" s="50" t="s">
        <v>56</v>
      </c>
      <c r="E56" s="54"/>
      <c r="F56" s="54"/>
      <c r="G56" s="54">
        <f t="shared" si="1"/>
        <v>0</v>
      </c>
      <c r="H56" s="4" t="s">
        <v>6</v>
      </c>
    </row>
    <row r="57" spans="2:9" x14ac:dyDescent="0.25">
      <c r="B57" s="84">
        <v>5.12</v>
      </c>
      <c r="C57" s="53" t="s">
        <v>144</v>
      </c>
      <c r="D57" s="50" t="s">
        <v>56</v>
      </c>
      <c r="E57" s="54"/>
      <c r="F57" s="54"/>
      <c r="G57" s="54">
        <f t="shared" si="1"/>
        <v>0</v>
      </c>
    </row>
    <row r="58" spans="2:9" x14ac:dyDescent="0.25">
      <c r="B58" s="84">
        <v>5.13</v>
      </c>
      <c r="C58" s="53" t="s">
        <v>145</v>
      </c>
      <c r="D58" s="50" t="s">
        <v>56</v>
      </c>
      <c r="E58" s="54"/>
      <c r="F58" s="54"/>
      <c r="G58" s="54">
        <f t="shared" si="1"/>
        <v>0</v>
      </c>
    </row>
    <row r="59" spans="2:9" x14ac:dyDescent="0.25">
      <c r="B59" s="84">
        <v>5.14</v>
      </c>
      <c r="C59" s="53" t="s">
        <v>146</v>
      </c>
      <c r="D59" s="50" t="s">
        <v>56</v>
      </c>
      <c r="E59" s="54"/>
      <c r="F59" s="54"/>
      <c r="G59" s="54">
        <f t="shared" si="1"/>
        <v>0</v>
      </c>
    </row>
    <row r="60" spans="2:9" x14ac:dyDescent="0.25">
      <c r="B60" s="84">
        <v>5.15</v>
      </c>
      <c r="C60" s="53" t="s">
        <v>147</v>
      </c>
      <c r="D60" s="50" t="s">
        <v>56</v>
      </c>
      <c r="E60" s="54"/>
      <c r="F60" s="54"/>
      <c r="G60" s="54">
        <f t="shared" si="1"/>
        <v>0</v>
      </c>
    </row>
    <row r="61" spans="2:9" ht="26.4" x14ac:dyDescent="0.25">
      <c r="B61" s="80"/>
      <c r="C61" s="80" t="s">
        <v>131</v>
      </c>
      <c r="D61" s="80"/>
      <c r="E61" s="80"/>
      <c r="F61" s="80"/>
      <c r="G61" s="80"/>
      <c r="H61" s="4" t="s">
        <v>6</v>
      </c>
    </row>
    <row r="62" spans="2:9" x14ac:dyDescent="0.25">
      <c r="B62" s="58"/>
      <c r="C62" s="59"/>
      <c r="D62" s="59"/>
      <c r="E62" s="59"/>
      <c r="F62" s="59"/>
      <c r="G62" s="59"/>
      <c r="H62" s="17"/>
    </row>
    <row r="63" spans="2:9" x14ac:dyDescent="0.25">
      <c r="B63" s="60"/>
      <c r="C63" s="60" t="s">
        <v>93</v>
      </c>
      <c r="D63" s="60"/>
      <c r="E63" s="60"/>
      <c r="F63" s="60"/>
      <c r="G63" s="61">
        <f>G11+G16+G29+G33+G45</f>
        <v>30000</v>
      </c>
    </row>
    <row r="64" spans="2:9" x14ac:dyDescent="0.25">
      <c r="B64" s="22"/>
      <c r="C64" s="21"/>
      <c r="D64" s="21"/>
      <c r="E64" s="21"/>
      <c r="F64" s="23"/>
      <c r="G64" s="21"/>
      <c r="H64" s="17"/>
    </row>
    <row r="65" spans="2:3" x14ac:dyDescent="0.25">
      <c r="B65" s="37"/>
      <c r="C65" s="3"/>
    </row>
    <row r="66" spans="2:3" x14ac:dyDescent="0.25">
      <c r="B66" s="37"/>
      <c r="C66" s="3"/>
    </row>
    <row r="67" spans="2:3" x14ac:dyDescent="0.25">
      <c r="C67" s="3"/>
    </row>
  </sheetData>
  <customSheetViews>
    <customSheetView guid="{5FD2A281-0E9B-410D-90A4-AAE9A79D8311}" scale="96" showPageBreaks="1" showGridLines="0" fitToPage="1" printArea="1" hiddenColumns="1">
      <pageMargins left="0.90551181102362199" right="0.74803149606299202" top="0.78740157480314998" bottom="0.74803149606299202" header="0.511811023622047" footer="0.511811023622047"/>
      <pageSetup paperSize="9" scale="53" fitToHeight="6" orientation="portrait" horizontalDpi="4294967295" verticalDpi="4294967295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  <oddFooter>Page &amp;P of &amp;N</oddFooter>
      </headerFooter>
    </customSheetView>
    <customSheetView guid="{3A91ECB0-42BB-412A-B626-272AADD0D864}" scale="96" showPageBreaks="1" showGridLines="0" printArea="1" hiddenColumns="1" topLeftCell="A4">
      <selection activeCell="C16" sqref="C16"/>
      <rowBreaks count="1" manualBreakCount="1">
        <brk id="34" max="6" man="1"/>
      </rowBreaks>
      <pageMargins left="0.90551181102362199" right="0.74803149606299202" top="0.78740157480314998" bottom="0.74803149606299202" header="0.511811023622047" footer="0.511811023622047"/>
      <pageSetup paperSize="9" scale="81" fitToHeight="6" orientation="landscape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  <oddFooter>Page &amp;P of &amp;N</oddFooter>
      </headerFooter>
    </customSheetView>
  </customSheetViews>
  <mergeCells count="2">
    <mergeCell ref="B3:G3"/>
    <mergeCell ref="B2:G2"/>
  </mergeCells>
  <pageMargins left="0.90551181102362199" right="0.74803149606299202" top="0.78740157480314998" bottom="0.74803149606299202" header="0.511811023622047" footer="0.511811023622047"/>
  <pageSetup paperSize="9" scale="53" fitToHeight="6" orientation="portrait" horizontalDpi="4294967295" verticalDpi="4294967295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"/>
  <sheetViews>
    <sheetView zoomScale="115" zoomScaleNormal="115" zoomScaleSheetLayoutView="100" workbookViewId="0">
      <selection activeCell="B22" sqref="B22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91"/>
      <c r="B2" s="91"/>
      <c r="C2" s="91"/>
      <c r="D2" s="91"/>
      <c r="E2" s="91"/>
      <c r="F2" s="91"/>
    </row>
    <row r="3" spans="1:6" ht="21" x14ac:dyDescent="0.4">
      <c r="A3" s="35" t="s">
        <v>33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'LOT1 BOQ'!B11</f>
        <v>Bill No. 1: Preliminary and general</v>
      </c>
      <c r="C6" s="30">
        <f>'LOT1 BOQ'!G11</f>
        <v>0</v>
      </c>
      <c r="D6" s="26"/>
      <c r="E6" s="26"/>
    </row>
    <row r="7" spans="1:6" s="8" customFormat="1" thickTop="1" thickBot="1" x14ac:dyDescent="0.25">
      <c r="A7" s="15">
        <v>2</v>
      </c>
      <c r="B7" s="9" t="str">
        <f>'LOT1 BOQ'!B16</f>
        <v xml:space="preserve">Bill No. 2: Supply of Hand pumps, Manuals and Tools </v>
      </c>
      <c r="C7" s="30">
        <f>'LOT1 BOQ'!G16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'LOT1 BOQ'!B29</f>
        <v>Bill No. 3: Provisional Sums</v>
      </c>
      <c r="C8" s="30">
        <f>'LOT1 BOQ'!G29</f>
        <v>30000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'LOT1 BOQ'!B33</f>
        <v>Bill No. 4: Drilling, Development, Pumping Test, Superstructure Construction and Installation</v>
      </c>
      <c r="C9" s="30">
        <f>'LOT1 BOQ'!G33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/>
      <c r="B11" s="12" t="s">
        <v>27</v>
      </c>
      <c r="C11" s="13">
        <f>SUM(C6:C10)</f>
        <v>30000</v>
      </c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showPageBreaks="1" fitToPage="1" printArea="1" state="hidden">
      <selection activeCell="B22" sqref="B22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4" sqref="B14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61"/>
  <sheetViews>
    <sheetView topLeftCell="A25" zoomScale="55" zoomScaleNormal="99" workbookViewId="0">
      <selection activeCell="N40" sqref="N40"/>
    </sheetView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83.77734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64.6640625" style="41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9" ht="21" x14ac:dyDescent="0.25">
      <c r="B2" s="91" t="s">
        <v>9</v>
      </c>
      <c r="C2" s="91"/>
      <c r="D2" s="91"/>
      <c r="E2" s="91"/>
      <c r="F2" s="91"/>
      <c r="G2" s="91"/>
    </row>
    <row r="3" spans="2:9" ht="50.25" customHeight="1" x14ac:dyDescent="0.25">
      <c r="B3" s="90" t="s">
        <v>8</v>
      </c>
      <c r="C3" s="90"/>
      <c r="D3" s="90"/>
      <c r="E3" s="90"/>
      <c r="F3" s="90"/>
      <c r="G3" s="90"/>
    </row>
    <row r="4" spans="2:9" ht="21" x14ac:dyDescent="0.25">
      <c r="B4" s="1"/>
      <c r="D4" s="3"/>
    </row>
    <row r="5" spans="2:9" ht="21" x14ac:dyDescent="0.4">
      <c r="B5" s="35" t="s">
        <v>65</v>
      </c>
      <c r="E5" s="29"/>
      <c r="F5" s="28"/>
    </row>
    <row r="6" spans="2:9" ht="14.4" thickBot="1" x14ac:dyDescent="0.3"/>
    <row r="7" spans="2:9" ht="39" customHeight="1" thickTop="1" thickBot="1" x14ac:dyDescent="0.3">
      <c r="B7" s="32" t="s">
        <v>0</v>
      </c>
      <c r="C7" s="32" t="s">
        <v>4</v>
      </c>
      <c r="D7" s="32" t="s">
        <v>1</v>
      </c>
      <c r="E7" s="33" t="s">
        <v>2</v>
      </c>
      <c r="F7" s="33" t="s">
        <v>30</v>
      </c>
      <c r="G7" s="33" t="s">
        <v>31</v>
      </c>
      <c r="H7" s="4" t="s">
        <v>3</v>
      </c>
    </row>
    <row r="8" spans="2:9" ht="15" thickTop="1" thickBot="1" x14ac:dyDescent="0.3">
      <c r="B8" s="24"/>
      <c r="C8" s="25"/>
      <c r="D8" s="36"/>
      <c r="E8" s="18"/>
      <c r="F8" s="19"/>
      <c r="G8" s="20"/>
    </row>
    <row r="9" spans="2:9" ht="14.4" thickTop="1" x14ac:dyDescent="0.25">
      <c r="B9" s="45" t="s">
        <v>39</v>
      </c>
      <c r="C9" s="46"/>
      <c r="D9" s="50"/>
      <c r="E9" s="51"/>
      <c r="F9" s="51"/>
      <c r="G9" s="52">
        <f>SUM(G10:G12)</f>
        <v>0</v>
      </c>
    </row>
    <row r="10" spans="2:9" ht="39.6" x14ac:dyDescent="0.25">
      <c r="B10" s="50">
        <v>1.1000000000000001</v>
      </c>
      <c r="C10" s="53" t="s">
        <v>75</v>
      </c>
      <c r="D10" s="50" t="s">
        <v>36</v>
      </c>
      <c r="E10" s="51">
        <v>1</v>
      </c>
      <c r="F10" s="54"/>
      <c r="G10" s="54">
        <f t="shared" ref="G10:G12" si="0">E10*F10</f>
        <v>0</v>
      </c>
    </row>
    <row r="11" spans="2:9" x14ac:dyDescent="0.25">
      <c r="B11" s="50">
        <v>1.2</v>
      </c>
      <c r="C11" s="53" t="s">
        <v>77</v>
      </c>
      <c r="D11" s="50" t="s">
        <v>36</v>
      </c>
      <c r="E11" s="51">
        <v>1</v>
      </c>
      <c r="F11" s="54"/>
      <c r="G11" s="54">
        <f t="shared" si="0"/>
        <v>0</v>
      </c>
      <c r="H11" s="4" t="s">
        <v>6</v>
      </c>
    </row>
    <row r="12" spans="2:9" x14ac:dyDescent="0.25">
      <c r="B12" s="50">
        <v>1.3</v>
      </c>
      <c r="C12" s="53" t="s">
        <v>76</v>
      </c>
      <c r="D12" s="50" t="s">
        <v>36</v>
      </c>
      <c r="E12" s="51">
        <v>1</v>
      </c>
      <c r="F12" s="54"/>
      <c r="G12" s="54">
        <f t="shared" si="0"/>
        <v>0</v>
      </c>
    </row>
    <row r="13" spans="2:9" x14ac:dyDescent="0.25">
      <c r="B13" s="65"/>
      <c r="C13" s="66" t="s">
        <v>89</v>
      </c>
      <c r="D13" s="65"/>
      <c r="E13" s="67"/>
      <c r="F13" s="67"/>
      <c r="G13" s="67"/>
      <c r="I13" s="4"/>
    </row>
    <row r="14" spans="2:9" x14ac:dyDescent="0.25">
      <c r="B14" s="45" t="s">
        <v>40</v>
      </c>
      <c r="C14" s="46"/>
      <c r="D14" s="50"/>
      <c r="E14" s="51"/>
      <c r="F14" s="51"/>
      <c r="G14" s="52">
        <f>SUM(G15:G21)</f>
        <v>0</v>
      </c>
      <c r="I14" s="4"/>
    </row>
    <row r="15" spans="2:9" x14ac:dyDescent="0.25">
      <c r="B15" s="50">
        <v>2.1</v>
      </c>
      <c r="C15" s="53" t="s">
        <v>72</v>
      </c>
      <c r="D15" s="50" t="s">
        <v>56</v>
      </c>
      <c r="E15" s="78">
        <v>93</v>
      </c>
      <c r="F15" s="54"/>
      <c r="G15" s="54">
        <f t="shared" ref="G15:G54" si="1">E15*F15</f>
        <v>0</v>
      </c>
    </row>
    <row r="16" spans="2:9" x14ac:dyDescent="0.25">
      <c r="B16" s="50">
        <v>2.2000000000000002</v>
      </c>
      <c r="C16" s="53" t="s">
        <v>111</v>
      </c>
      <c r="D16" s="50" t="s">
        <v>56</v>
      </c>
      <c r="E16" s="78">
        <v>1</v>
      </c>
      <c r="F16" s="77"/>
      <c r="G16" s="54"/>
    </row>
    <row r="17" spans="2:10" x14ac:dyDescent="0.25">
      <c r="B17" s="50">
        <v>2.2999999999999998</v>
      </c>
      <c r="C17" s="53" t="s">
        <v>109</v>
      </c>
      <c r="D17" s="50" t="s">
        <v>56</v>
      </c>
      <c r="E17" s="78">
        <v>1</v>
      </c>
      <c r="F17" s="77"/>
      <c r="G17" s="54"/>
    </row>
    <row r="18" spans="2:10" x14ac:dyDescent="0.25">
      <c r="B18" s="50">
        <v>2.4</v>
      </c>
      <c r="C18" s="53" t="s">
        <v>110</v>
      </c>
      <c r="D18" s="50" t="s">
        <v>56</v>
      </c>
      <c r="E18" s="78">
        <v>1</v>
      </c>
      <c r="F18" s="77"/>
      <c r="G18" s="54"/>
      <c r="H18" s="4" t="s">
        <v>6</v>
      </c>
    </row>
    <row r="19" spans="2:10" x14ac:dyDescent="0.25">
      <c r="B19" s="50">
        <v>2.5</v>
      </c>
      <c r="C19" s="53" t="s">
        <v>10</v>
      </c>
      <c r="D19" s="50" t="s">
        <v>13</v>
      </c>
      <c r="E19" s="78">
        <v>5</v>
      </c>
      <c r="F19" s="54"/>
      <c r="G19" s="54">
        <f t="shared" si="1"/>
        <v>0</v>
      </c>
    </row>
    <row r="20" spans="2:10" x14ac:dyDescent="0.25">
      <c r="B20" s="50">
        <v>2.6</v>
      </c>
      <c r="C20" s="53" t="s">
        <v>11</v>
      </c>
      <c r="D20" s="50" t="s">
        <v>13</v>
      </c>
      <c r="E20" s="54">
        <v>18</v>
      </c>
      <c r="F20" s="54"/>
      <c r="G20" s="54">
        <f t="shared" si="1"/>
        <v>0</v>
      </c>
    </row>
    <row r="21" spans="2:10" x14ac:dyDescent="0.25">
      <c r="B21" s="50">
        <v>2.7</v>
      </c>
      <c r="C21" s="53" t="s">
        <v>12</v>
      </c>
      <c r="D21" s="50" t="s">
        <v>13</v>
      </c>
      <c r="E21" s="54">
        <v>93</v>
      </c>
      <c r="F21" s="54"/>
      <c r="G21" s="54">
        <f t="shared" si="1"/>
        <v>0</v>
      </c>
    </row>
    <row r="22" spans="2:10" x14ac:dyDescent="0.25">
      <c r="B22" s="65"/>
      <c r="C22" s="66" t="s">
        <v>90</v>
      </c>
      <c r="D22" s="65"/>
      <c r="E22" s="67"/>
      <c r="F22" s="67"/>
      <c r="G22" s="67"/>
    </row>
    <row r="23" spans="2:10" x14ac:dyDescent="0.25">
      <c r="B23" s="45" t="s">
        <v>57</v>
      </c>
      <c r="C23" s="46"/>
      <c r="D23" s="50"/>
      <c r="E23" s="54"/>
      <c r="F23" s="54"/>
      <c r="G23" s="52">
        <f>+G24+G25</f>
        <v>320000</v>
      </c>
    </row>
    <row r="24" spans="2:10" x14ac:dyDescent="0.25">
      <c r="B24" s="55">
        <v>3.1</v>
      </c>
      <c r="C24" s="53" t="s">
        <v>67</v>
      </c>
      <c r="D24" s="50" t="s">
        <v>38</v>
      </c>
      <c r="E24" s="54">
        <v>9</v>
      </c>
      <c r="F24" s="54">
        <v>30000</v>
      </c>
      <c r="G24" s="54">
        <f t="shared" si="1"/>
        <v>270000</v>
      </c>
      <c r="H24" s="4" t="s">
        <v>5</v>
      </c>
    </row>
    <row r="25" spans="2:10" x14ac:dyDescent="0.25">
      <c r="B25" s="55">
        <v>3.2</v>
      </c>
      <c r="C25" s="53" t="s">
        <v>37</v>
      </c>
      <c r="D25" s="50" t="s">
        <v>36</v>
      </c>
      <c r="E25" s="51">
        <v>1</v>
      </c>
      <c r="F25" s="54">
        <v>50000</v>
      </c>
      <c r="G25" s="54">
        <f>+E25*F25</f>
        <v>50000</v>
      </c>
    </row>
    <row r="26" spans="2:10" x14ac:dyDescent="0.25">
      <c r="B26" s="65"/>
      <c r="C26" s="66" t="s">
        <v>91</v>
      </c>
      <c r="D26" s="65"/>
      <c r="E26" s="67"/>
      <c r="F26" s="67"/>
      <c r="G26" s="67"/>
    </row>
    <row r="27" spans="2:10" x14ac:dyDescent="0.25">
      <c r="B27" s="45" t="s">
        <v>41</v>
      </c>
      <c r="C27" s="46"/>
      <c r="D27" s="50"/>
      <c r="E27" s="54"/>
      <c r="F27" s="54"/>
      <c r="G27" s="52">
        <f>SUM(G28:G54)</f>
        <v>0</v>
      </c>
    </row>
    <row r="28" spans="2:10" x14ac:dyDescent="0.25">
      <c r="B28" s="64">
        <v>4.0999999999999996</v>
      </c>
      <c r="C28" s="63" t="s">
        <v>73</v>
      </c>
      <c r="D28" s="50"/>
      <c r="E28" s="54"/>
      <c r="F28" s="54"/>
      <c r="G28" s="54"/>
      <c r="H28" s="4" t="s">
        <v>5</v>
      </c>
    </row>
    <row r="29" spans="2:10" x14ac:dyDescent="0.25">
      <c r="B29" s="56" t="s">
        <v>85</v>
      </c>
      <c r="C29" s="53" t="s">
        <v>78</v>
      </c>
      <c r="D29" s="50" t="s">
        <v>36</v>
      </c>
      <c r="E29" s="54">
        <v>1</v>
      </c>
      <c r="F29" s="54"/>
      <c r="G29" s="54">
        <f t="shared" si="1"/>
        <v>0</v>
      </c>
      <c r="J29" s="34"/>
    </row>
    <row r="30" spans="2:10" x14ac:dyDescent="0.25">
      <c r="B30" s="56" t="s">
        <v>86</v>
      </c>
      <c r="C30" s="57" t="s">
        <v>106</v>
      </c>
      <c r="D30" s="50" t="s">
        <v>74</v>
      </c>
      <c r="E30" s="69">
        <v>300</v>
      </c>
      <c r="F30" s="54"/>
      <c r="G30" s="54">
        <f t="shared" si="1"/>
        <v>0</v>
      </c>
      <c r="J30" s="34"/>
    </row>
    <row r="31" spans="2:10" x14ac:dyDescent="0.25">
      <c r="B31" s="56" t="s">
        <v>87</v>
      </c>
      <c r="C31" s="57" t="s">
        <v>79</v>
      </c>
      <c r="D31" s="50" t="s">
        <v>56</v>
      </c>
      <c r="E31" s="54">
        <v>93</v>
      </c>
      <c r="F31" s="54"/>
      <c r="G31" s="54">
        <f>E31*F31</f>
        <v>0</v>
      </c>
      <c r="J31" s="34"/>
    </row>
    <row r="32" spans="2:10" x14ac:dyDescent="0.25">
      <c r="B32" s="64">
        <v>4.2</v>
      </c>
      <c r="C32" s="63" t="s">
        <v>14</v>
      </c>
      <c r="D32" s="50"/>
      <c r="E32" s="54"/>
      <c r="F32" s="54"/>
      <c r="G32" s="54"/>
      <c r="J32" s="34"/>
    </row>
    <row r="33" spans="2:10" x14ac:dyDescent="0.25">
      <c r="B33" s="68" t="s">
        <v>42</v>
      </c>
      <c r="C33" s="57" t="s">
        <v>112</v>
      </c>
      <c r="D33" s="50" t="s">
        <v>81</v>
      </c>
      <c r="E33" s="78">
        <v>1</v>
      </c>
      <c r="F33" s="77"/>
      <c r="G33" s="54"/>
      <c r="I33" s="42"/>
      <c r="J33" s="39"/>
    </row>
    <row r="34" spans="2:10" x14ac:dyDescent="0.25">
      <c r="B34" s="56" t="s">
        <v>43</v>
      </c>
      <c r="C34" s="57" t="s">
        <v>95</v>
      </c>
      <c r="D34" s="50" t="s">
        <v>81</v>
      </c>
      <c r="E34" s="54">
        <v>5040</v>
      </c>
      <c r="F34" s="54"/>
      <c r="G34" s="54">
        <f t="shared" si="1"/>
        <v>0</v>
      </c>
      <c r="I34" s="42"/>
      <c r="J34" s="39"/>
    </row>
    <row r="35" spans="2:10" x14ac:dyDescent="0.25">
      <c r="B35" s="56" t="s">
        <v>94</v>
      </c>
      <c r="C35" s="57" t="s">
        <v>96</v>
      </c>
      <c r="D35" s="50" t="s">
        <v>81</v>
      </c>
      <c r="E35" s="54">
        <v>540</v>
      </c>
      <c r="F35" s="54"/>
      <c r="G35" s="54">
        <f t="shared" si="1"/>
        <v>0</v>
      </c>
      <c r="I35" s="42"/>
      <c r="J35" s="34"/>
    </row>
    <row r="36" spans="2:10" x14ac:dyDescent="0.25">
      <c r="B36" s="64">
        <v>4.3</v>
      </c>
      <c r="C36" s="63" t="s">
        <v>15</v>
      </c>
      <c r="D36" s="50"/>
      <c r="E36" s="54"/>
      <c r="F36" s="54"/>
      <c r="G36" s="54"/>
      <c r="I36" s="42"/>
      <c r="J36" s="39"/>
    </row>
    <row r="37" spans="2:10" x14ac:dyDescent="0.25">
      <c r="B37" s="56" t="s">
        <v>44</v>
      </c>
      <c r="C37" s="57" t="s">
        <v>16</v>
      </c>
      <c r="D37" s="50" t="s">
        <v>81</v>
      </c>
      <c r="E37" s="54">
        <v>3528</v>
      </c>
      <c r="F37" s="54"/>
      <c r="G37" s="54">
        <f t="shared" si="1"/>
        <v>0</v>
      </c>
      <c r="I37" s="42"/>
      <c r="J37" s="40"/>
    </row>
    <row r="38" spans="2:10" x14ac:dyDescent="0.25">
      <c r="B38" s="56" t="s">
        <v>45</v>
      </c>
      <c r="C38" s="57" t="s">
        <v>17</v>
      </c>
      <c r="D38" s="50" t="s">
        <v>81</v>
      </c>
      <c r="E38" s="54">
        <v>1512</v>
      </c>
      <c r="F38" s="54"/>
      <c r="G38" s="54">
        <f t="shared" si="1"/>
        <v>0</v>
      </c>
      <c r="I38" s="42"/>
      <c r="J38" s="39"/>
    </row>
    <row r="39" spans="2:10" x14ac:dyDescent="0.25">
      <c r="B39" s="56" t="s">
        <v>46</v>
      </c>
      <c r="C39" s="57" t="s">
        <v>18</v>
      </c>
      <c r="D39" s="50" t="s">
        <v>81</v>
      </c>
      <c r="E39" s="54">
        <v>378</v>
      </c>
      <c r="F39" s="54"/>
      <c r="G39" s="54">
        <f t="shared" si="1"/>
        <v>0</v>
      </c>
      <c r="I39" s="42"/>
      <c r="J39" s="39"/>
    </row>
    <row r="40" spans="2:10" x14ac:dyDescent="0.25">
      <c r="B40" s="56" t="s">
        <v>47</v>
      </c>
      <c r="C40" s="57" t="s">
        <v>19</v>
      </c>
      <c r="D40" s="50" t="s">
        <v>81</v>
      </c>
      <c r="E40" s="54">
        <v>162</v>
      </c>
      <c r="F40" s="54"/>
      <c r="G40" s="54">
        <f t="shared" si="1"/>
        <v>0</v>
      </c>
      <c r="H40" s="4" t="s">
        <v>6</v>
      </c>
    </row>
    <row r="41" spans="2:10" x14ac:dyDescent="0.25">
      <c r="B41" s="56" t="s">
        <v>48</v>
      </c>
      <c r="C41" s="57" t="s">
        <v>59</v>
      </c>
      <c r="D41" s="50" t="s">
        <v>56</v>
      </c>
      <c r="E41" s="54">
        <v>840</v>
      </c>
      <c r="F41" s="54"/>
      <c r="G41" s="54">
        <f t="shared" si="1"/>
        <v>0</v>
      </c>
    </row>
    <row r="42" spans="2:10" x14ac:dyDescent="0.25">
      <c r="B42" s="56" t="s">
        <v>49</v>
      </c>
      <c r="C42" s="57" t="s">
        <v>60</v>
      </c>
      <c r="D42" s="50" t="s">
        <v>56</v>
      </c>
      <c r="E42" s="54">
        <v>90</v>
      </c>
      <c r="F42" s="54"/>
      <c r="G42" s="54">
        <f t="shared" si="1"/>
        <v>0</v>
      </c>
      <c r="H42" s="4" t="s">
        <v>6</v>
      </c>
    </row>
    <row r="43" spans="2:10" x14ac:dyDescent="0.25">
      <c r="B43" s="56" t="s">
        <v>50</v>
      </c>
      <c r="C43" s="57" t="s">
        <v>82</v>
      </c>
      <c r="D43" s="50" t="s">
        <v>56</v>
      </c>
      <c r="E43" s="54">
        <v>93</v>
      </c>
      <c r="F43" s="54"/>
      <c r="G43" s="54">
        <f t="shared" si="1"/>
        <v>0</v>
      </c>
      <c r="H43" s="4" t="s">
        <v>6</v>
      </c>
    </row>
    <row r="44" spans="2:10" x14ac:dyDescent="0.25">
      <c r="B44" s="56" t="s">
        <v>51</v>
      </c>
      <c r="C44" s="57" t="s">
        <v>20</v>
      </c>
      <c r="D44" s="50" t="s">
        <v>56</v>
      </c>
      <c r="E44" s="54">
        <v>93</v>
      </c>
      <c r="F44" s="54"/>
      <c r="G44" s="54">
        <f t="shared" si="1"/>
        <v>0</v>
      </c>
      <c r="H44" s="4" t="s">
        <v>6</v>
      </c>
    </row>
    <row r="45" spans="2:10" x14ac:dyDescent="0.25">
      <c r="B45" s="56" t="s">
        <v>58</v>
      </c>
      <c r="C45" s="57" t="s">
        <v>21</v>
      </c>
      <c r="D45" s="50" t="s">
        <v>56</v>
      </c>
      <c r="E45" s="54">
        <v>93</v>
      </c>
      <c r="F45" s="54"/>
      <c r="G45" s="54">
        <f t="shared" si="1"/>
        <v>0</v>
      </c>
      <c r="H45" s="4" t="s">
        <v>6</v>
      </c>
    </row>
    <row r="46" spans="2:10" x14ac:dyDescent="0.25">
      <c r="B46" s="64">
        <v>4.4000000000000004</v>
      </c>
      <c r="C46" s="63" t="s">
        <v>22</v>
      </c>
      <c r="D46" s="50"/>
      <c r="E46" s="54"/>
      <c r="F46" s="54"/>
      <c r="G46" s="54"/>
      <c r="H46" s="4" t="s">
        <v>6</v>
      </c>
      <c r="I46" s="42"/>
    </row>
    <row r="47" spans="2:10" x14ac:dyDescent="0.25">
      <c r="B47" s="56" t="s">
        <v>52</v>
      </c>
      <c r="C47" s="57" t="s">
        <v>70</v>
      </c>
      <c r="D47" s="50" t="s">
        <v>69</v>
      </c>
      <c r="E47" s="54">
        <v>372</v>
      </c>
      <c r="F47" s="54"/>
      <c r="G47" s="54">
        <f t="shared" si="1"/>
        <v>0</v>
      </c>
      <c r="H47" s="4" t="s">
        <v>6</v>
      </c>
    </row>
    <row r="48" spans="2:10" x14ac:dyDescent="0.25">
      <c r="B48" s="56" t="s">
        <v>53</v>
      </c>
      <c r="C48" s="57" t="s">
        <v>83</v>
      </c>
      <c r="D48" s="50" t="s">
        <v>69</v>
      </c>
      <c r="E48" s="54">
        <v>504</v>
      </c>
      <c r="F48" s="54"/>
      <c r="G48" s="54">
        <f t="shared" si="1"/>
        <v>0</v>
      </c>
    </row>
    <row r="49" spans="1:10" x14ac:dyDescent="0.25">
      <c r="B49" s="56" t="s">
        <v>54</v>
      </c>
      <c r="C49" s="57" t="s">
        <v>71</v>
      </c>
      <c r="D49" s="50" t="s">
        <v>69</v>
      </c>
      <c r="E49" s="54">
        <v>54</v>
      </c>
      <c r="F49" s="54"/>
      <c r="G49" s="54">
        <f t="shared" si="1"/>
        <v>0</v>
      </c>
    </row>
    <row r="50" spans="1:10" x14ac:dyDescent="0.25">
      <c r="B50" s="56" t="s">
        <v>55</v>
      </c>
      <c r="C50" s="57" t="s">
        <v>84</v>
      </c>
      <c r="D50" s="50" t="s">
        <v>56</v>
      </c>
      <c r="E50" s="54">
        <v>93</v>
      </c>
      <c r="F50" s="54"/>
      <c r="G50" s="54">
        <f t="shared" si="1"/>
        <v>0</v>
      </c>
      <c r="H50" s="4" t="s">
        <v>6</v>
      </c>
    </row>
    <row r="51" spans="1:10" x14ac:dyDescent="0.25">
      <c r="B51" s="64">
        <v>4.5</v>
      </c>
      <c r="C51" s="63" t="s">
        <v>23</v>
      </c>
      <c r="D51" s="50"/>
      <c r="E51" s="54"/>
      <c r="F51" s="54"/>
      <c r="G51" s="54"/>
      <c r="H51" s="4" t="s">
        <v>6</v>
      </c>
    </row>
    <row r="52" spans="1:10" x14ac:dyDescent="0.25">
      <c r="B52" s="56" t="s">
        <v>61</v>
      </c>
      <c r="C52" s="57" t="s">
        <v>24</v>
      </c>
      <c r="D52" s="50" t="s">
        <v>56</v>
      </c>
      <c r="E52" s="54">
        <v>93</v>
      </c>
      <c r="F52" s="54"/>
      <c r="G52" s="54">
        <f t="shared" si="1"/>
        <v>0</v>
      </c>
      <c r="H52" s="4" t="s">
        <v>6</v>
      </c>
    </row>
    <row r="53" spans="1:10" x14ac:dyDescent="0.25">
      <c r="B53" s="56" t="s">
        <v>62</v>
      </c>
      <c r="C53" s="57" t="s">
        <v>25</v>
      </c>
      <c r="D53" s="50" t="s">
        <v>56</v>
      </c>
      <c r="E53" s="54">
        <v>93</v>
      </c>
      <c r="F53" s="54"/>
      <c r="G53" s="54">
        <f t="shared" si="1"/>
        <v>0</v>
      </c>
      <c r="H53" s="4" t="s">
        <v>6</v>
      </c>
    </row>
    <row r="54" spans="1:10" x14ac:dyDescent="0.25">
      <c r="B54" s="56" t="s">
        <v>63</v>
      </c>
      <c r="C54" s="57" t="s">
        <v>26</v>
      </c>
      <c r="D54" s="50" t="s">
        <v>56</v>
      </c>
      <c r="E54" s="54">
        <v>93</v>
      </c>
      <c r="F54" s="54"/>
      <c r="G54" s="54">
        <f t="shared" si="1"/>
        <v>0</v>
      </c>
      <c r="H54" s="4" t="s">
        <v>6</v>
      </c>
    </row>
    <row r="55" spans="1:10" x14ac:dyDescent="0.25">
      <c r="B55" s="65"/>
      <c r="C55" s="66" t="s">
        <v>92</v>
      </c>
      <c r="D55" s="65"/>
      <c r="E55" s="67"/>
      <c r="F55" s="67"/>
      <c r="G55" s="67"/>
      <c r="H55" s="17"/>
    </row>
    <row r="56" spans="1:10" x14ac:dyDescent="0.25">
      <c r="B56" s="58"/>
      <c r="C56" s="59"/>
      <c r="D56" s="59"/>
      <c r="E56" s="59"/>
      <c r="F56" s="59"/>
      <c r="G56" s="59"/>
      <c r="I56" s="43"/>
      <c r="J56" s="34"/>
    </row>
    <row r="57" spans="1:10" x14ac:dyDescent="0.25">
      <c r="A57" s="21"/>
      <c r="B57" s="60"/>
      <c r="C57" s="60" t="s">
        <v>93</v>
      </c>
      <c r="D57" s="60"/>
      <c r="E57" s="60"/>
      <c r="F57" s="60"/>
      <c r="G57" s="61">
        <f>G9+G14+G23+G27</f>
        <v>320000</v>
      </c>
    </row>
    <row r="58" spans="1:10" x14ac:dyDescent="0.25">
      <c r="B58" s="22"/>
      <c r="C58" s="21"/>
      <c r="D58" s="21"/>
      <c r="E58" s="21"/>
      <c r="F58" s="23"/>
      <c r="G58" s="21"/>
      <c r="H58" s="17"/>
    </row>
    <row r="59" spans="1:10" x14ac:dyDescent="0.25">
      <c r="B59" s="37" t="s">
        <v>68</v>
      </c>
      <c r="C59" s="3"/>
    </row>
    <row r="60" spans="1:10" x14ac:dyDescent="0.25">
      <c r="B60" s="37" t="s">
        <v>64</v>
      </c>
      <c r="C60" s="3"/>
      <c r="D60" s="4"/>
      <c r="E60" s="4"/>
      <c r="F60" s="4"/>
      <c r="G60" s="4"/>
    </row>
    <row r="61" spans="1:10" x14ac:dyDescent="0.25">
      <c r="C61" s="3"/>
      <c r="D61" s="4"/>
      <c r="E61" s="4"/>
      <c r="F61" s="4"/>
      <c r="G61" s="4"/>
    </row>
  </sheetData>
  <customSheetViews>
    <customSheetView guid="{5FD2A281-0E9B-410D-90A4-AAE9A79D8311}" scale="55" hiddenColumns="1" state="hidden" topLeftCell="A25">
      <selection activeCell="N40" sqref="N40"/>
      <pageMargins left="0.7" right="0.7" top="0.75" bottom="0.75" header="0.3" footer="0.3"/>
    </customSheetView>
    <customSheetView guid="{3A91ECB0-42BB-412A-B626-272AADD0D864}" scale="99" showPageBreaks="1" hiddenColumns="1">
      <selection activeCell="C30" sqref="C30"/>
      <rowBreaks count="1" manualBreakCount="1">
        <brk id="35" max="16383" man="1"/>
      </rowBreaks>
      <pageMargins left="0.7" right="0.7" top="0.75" bottom="0.75" header="0.3" footer="0.3"/>
      <pageSetup scale="82" orientation="landscape" r:id="rId1"/>
    </customSheetView>
  </customSheetViews>
  <mergeCells count="2">
    <mergeCell ref="B2:G2"/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F13"/>
  <sheetViews>
    <sheetView zoomScale="115" zoomScaleNormal="115" zoomScaleSheetLayoutView="100" workbookViewId="0">
      <selection activeCell="C20" sqref="C20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91"/>
      <c r="B2" s="91"/>
      <c r="C2" s="91"/>
      <c r="D2" s="91"/>
      <c r="E2" s="91"/>
      <c r="F2" s="91"/>
    </row>
    <row r="3" spans="1:6" ht="21" x14ac:dyDescent="0.4">
      <c r="A3" s="35" t="s">
        <v>35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 2 BoQ'!B9</f>
        <v>Bill No. 1: Preliminary and general</v>
      </c>
      <c r="C6" s="30">
        <f>'Lot 2 BoQ'!G9</f>
        <v>0</v>
      </c>
    </row>
    <row r="7" spans="1:6" s="8" customFormat="1" thickTop="1" thickBot="1" x14ac:dyDescent="0.25">
      <c r="A7" s="15">
        <v>2</v>
      </c>
      <c r="B7" s="9" t="str">
        <f>'Lot 2 BoQ'!B14:C14</f>
        <v xml:space="preserve">Bill No. 2: Supply of Hand pumps, Manuals and Tools </v>
      </c>
      <c r="C7" s="30">
        <f>'Lot 2 BoQ'!G16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 2 BoQ'!B23</f>
        <v>Bill No. 3: Provisional Sums</v>
      </c>
      <c r="C8" s="30">
        <f>'Lot 2 BoQ'!G23</f>
        <v>320000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 2 BoQ'!B27</f>
        <v>Bill No. 4: Drilling, Development, Pumping Test, Superstructure Construction and Installation</v>
      </c>
      <c r="C9" s="30">
        <f>'Lot 2 BoQ'!G27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 s="27"/>
      <c r="B11" s="12" t="s">
        <v>27</v>
      </c>
      <c r="C11" s="31">
        <f>SUM(C6:C10)</f>
        <v>320000</v>
      </c>
      <c r="D11" s="26"/>
      <c r="E11" s="26"/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fitToPage="1" printArea="1" state="hidden">
      <selection activeCell="C20" sqref="C20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howPageBreaks="1" fitToPage="1" printArea="1" view="pageBreakPreview">
      <selection activeCell="D7" sqref="D7:D10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68"/>
  <sheetViews>
    <sheetView zoomScale="55" zoomScaleNormal="104" workbookViewId="0">
      <selection activeCell="C12" sqref="C12"/>
    </sheetView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83.77734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67.33203125" style="4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8" ht="21" x14ac:dyDescent="0.25">
      <c r="B2" s="91" t="s">
        <v>9</v>
      </c>
      <c r="C2" s="91"/>
      <c r="D2" s="91"/>
      <c r="E2" s="91"/>
      <c r="F2" s="91"/>
      <c r="G2" s="91"/>
    </row>
    <row r="3" spans="2:8" ht="50.25" customHeight="1" x14ac:dyDescent="0.25">
      <c r="B3" s="90" t="s">
        <v>8</v>
      </c>
      <c r="C3" s="90"/>
      <c r="D3" s="90"/>
      <c r="E3" s="90"/>
      <c r="F3" s="90"/>
      <c r="G3" s="90"/>
    </row>
    <row r="4" spans="2:8" ht="21" x14ac:dyDescent="0.25">
      <c r="B4" s="1"/>
      <c r="D4" s="3"/>
    </row>
    <row r="5" spans="2:8" ht="21" x14ac:dyDescent="0.4">
      <c r="B5" s="35" t="s">
        <v>66</v>
      </c>
      <c r="E5" s="29"/>
      <c r="F5" s="28"/>
    </row>
    <row r="6" spans="2:8" ht="14.4" thickBot="1" x14ac:dyDescent="0.3"/>
    <row r="7" spans="2:8" ht="39" customHeight="1" thickTop="1" thickBot="1" x14ac:dyDescent="0.3">
      <c r="B7" s="32" t="s">
        <v>0</v>
      </c>
      <c r="C7" s="32" t="s">
        <v>4</v>
      </c>
      <c r="D7" s="32" t="s">
        <v>1</v>
      </c>
      <c r="E7" s="33" t="s">
        <v>2</v>
      </c>
      <c r="F7" s="33" t="s">
        <v>30</v>
      </c>
      <c r="G7" s="33" t="s">
        <v>31</v>
      </c>
      <c r="H7" s="4" t="s">
        <v>3</v>
      </c>
    </row>
    <row r="8" spans="2:8" ht="15" thickTop="1" thickBot="1" x14ac:dyDescent="0.3">
      <c r="B8" s="24"/>
      <c r="C8" s="25"/>
      <c r="D8" s="36"/>
      <c r="E8" s="18"/>
      <c r="F8" s="19"/>
      <c r="G8" s="20"/>
    </row>
    <row r="9" spans="2:8" ht="14.4" thickTop="1" x14ac:dyDescent="0.25">
      <c r="B9" s="45" t="s">
        <v>39</v>
      </c>
      <c r="C9" s="46"/>
      <c r="D9" s="50"/>
      <c r="E9" s="51"/>
      <c r="F9" s="51"/>
      <c r="G9" s="52">
        <f>SUM(G10:G12)</f>
        <v>0</v>
      </c>
    </row>
    <row r="10" spans="2:8" ht="39.6" x14ac:dyDescent="0.25">
      <c r="B10" s="50">
        <v>1.1000000000000001</v>
      </c>
      <c r="C10" s="53" t="s">
        <v>75</v>
      </c>
      <c r="D10" s="50" t="s">
        <v>36</v>
      </c>
      <c r="E10" s="51">
        <v>1</v>
      </c>
      <c r="F10" s="54"/>
      <c r="G10" s="54">
        <f t="shared" ref="G10:G12" si="0">E10*F10</f>
        <v>0</v>
      </c>
    </row>
    <row r="11" spans="2:8" x14ac:dyDescent="0.25">
      <c r="B11" s="50">
        <v>1.2</v>
      </c>
      <c r="C11" s="53" t="s">
        <v>77</v>
      </c>
      <c r="D11" s="50" t="s">
        <v>36</v>
      </c>
      <c r="E11" s="51">
        <v>1</v>
      </c>
      <c r="F11" s="54"/>
      <c r="G11" s="54">
        <f t="shared" si="0"/>
        <v>0</v>
      </c>
      <c r="H11" s="4" t="s">
        <v>6</v>
      </c>
    </row>
    <row r="12" spans="2:8" x14ac:dyDescent="0.25">
      <c r="B12" s="50">
        <v>1.3</v>
      </c>
      <c r="C12" s="53" t="s">
        <v>76</v>
      </c>
      <c r="D12" s="50" t="s">
        <v>36</v>
      </c>
      <c r="E12" s="51">
        <v>1</v>
      </c>
      <c r="F12" s="54"/>
      <c r="G12" s="54">
        <f t="shared" si="0"/>
        <v>0</v>
      </c>
    </row>
    <row r="13" spans="2:8" x14ac:dyDescent="0.25">
      <c r="B13" s="65"/>
      <c r="C13" s="66" t="s">
        <v>89</v>
      </c>
      <c r="D13" s="65"/>
      <c r="E13" s="67"/>
      <c r="F13" s="67"/>
      <c r="G13" s="67"/>
    </row>
    <row r="14" spans="2:8" x14ac:dyDescent="0.25">
      <c r="B14" s="45" t="s">
        <v>40</v>
      </c>
      <c r="C14" s="46"/>
      <c r="D14" s="50"/>
      <c r="E14" s="51"/>
      <c r="F14" s="51"/>
      <c r="G14" s="52">
        <f>SUM(G15:G21)</f>
        <v>0</v>
      </c>
    </row>
    <row r="15" spans="2:8" x14ac:dyDescent="0.25">
      <c r="B15" s="50">
        <v>2.1</v>
      </c>
      <c r="C15" s="53" t="s">
        <v>72</v>
      </c>
      <c r="D15" s="50" t="s">
        <v>56</v>
      </c>
      <c r="E15" s="54">
        <v>100</v>
      </c>
      <c r="F15" s="54"/>
      <c r="G15" s="54">
        <f t="shared" ref="G15:G54" si="1">E15*F15</f>
        <v>0</v>
      </c>
    </row>
    <row r="16" spans="2:8" x14ac:dyDescent="0.25">
      <c r="B16" s="50">
        <v>2.2000000000000002</v>
      </c>
      <c r="C16" s="53" t="s">
        <v>111</v>
      </c>
      <c r="D16" s="50" t="s">
        <v>56</v>
      </c>
      <c r="E16" s="78">
        <v>1</v>
      </c>
      <c r="F16" s="77"/>
      <c r="G16" s="54"/>
    </row>
    <row r="17" spans="2:10" x14ac:dyDescent="0.25">
      <c r="B17" s="50">
        <v>2.2999999999999998</v>
      </c>
      <c r="C17" s="53" t="s">
        <v>109</v>
      </c>
      <c r="D17" s="50" t="s">
        <v>56</v>
      </c>
      <c r="E17" s="78">
        <v>1</v>
      </c>
      <c r="F17" s="77"/>
      <c r="G17" s="54"/>
    </row>
    <row r="18" spans="2:10" x14ac:dyDescent="0.25">
      <c r="B18" s="50">
        <v>2.4</v>
      </c>
      <c r="C18" s="53" t="s">
        <v>110</v>
      </c>
      <c r="D18" s="50" t="s">
        <v>56</v>
      </c>
      <c r="E18" s="78">
        <v>1</v>
      </c>
      <c r="F18" s="77"/>
      <c r="G18" s="54"/>
      <c r="H18" s="4" t="s">
        <v>6</v>
      </c>
    </row>
    <row r="19" spans="2:10" x14ac:dyDescent="0.25">
      <c r="B19" s="50">
        <v>2.5</v>
      </c>
      <c r="C19" s="53" t="s">
        <v>10</v>
      </c>
      <c r="D19" s="50" t="s">
        <v>13</v>
      </c>
      <c r="E19" s="54">
        <v>5</v>
      </c>
      <c r="F19" s="54"/>
      <c r="G19" s="54">
        <f t="shared" si="1"/>
        <v>0</v>
      </c>
    </row>
    <row r="20" spans="2:10" x14ac:dyDescent="0.25">
      <c r="B20" s="50">
        <v>2.6</v>
      </c>
      <c r="C20" s="53" t="s">
        <v>11</v>
      </c>
      <c r="D20" s="50" t="s">
        <v>13</v>
      </c>
      <c r="E20" s="54">
        <v>20</v>
      </c>
      <c r="F20" s="54"/>
      <c r="G20" s="54">
        <f t="shared" si="1"/>
        <v>0</v>
      </c>
    </row>
    <row r="21" spans="2:10" x14ac:dyDescent="0.25">
      <c r="B21" s="50">
        <v>2.7</v>
      </c>
      <c r="C21" s="53" t="s">
        <v>12</v>
      </c>
      <c r="D21" s="50" t="s">
        <v>13</v>
      </c>
      <c r="E21" s="54">
        <v>100</v>
      </c>
      <c r="F21" s="54"/>
      <c r="G21" s="54">
        <f t="shared" si="1"/>
        <v>0</v>
      </c>
    </row>
    <row r="22" spans="2:10" x14ac:dyDescent="0.25">
      <c r="B22" s="65"/>
      <c r="C22" s="66" t="s">
        <v>90</v>
      </c>
      <c r="D22" s="65"/>
      <c r="E22" s="67"/>
      <c r="F22" s="67"/>
      <c r="G22" s="67"/>
    </row>
    <row r="23" spans="2:10" x14ac:dyDescent="0.25">
      <c r="B23" s="45" t="s">
        <v>57</v>
      </c>
      <c r="C23" s="46"/>
      <c r="D23" s="50"/>
      <c r="E23" s="54"/>
      <c r="F23" s="54"/>
      <c r="G23" s="52">
        <f>+G24+G25</f>
        <v>350000</v>
      </c>
    </row>
    <row r="24" spans="2:10" x14ac:dyDescent="0.25">
      <c r="B24" s="55">
        <v>3.1</v>
      </c>
      <c r="C24" s="53" t="s">
        <v>67</v>
      </c>
      <c r="D24" s="50" t="s">
        <v>38</v>
      </c>
      <c r="E24" s="54">
        <v>10</v>
      </c>
      <c r="F24" s="54">
        <v>30000</v>
      </c>
      <c r="G24" s="54">
        <f t="shared" si="1"/>
        <v>300000</v>
      </c>
      <c r="H24" s="4" t="s">
        <v>5</v>
      </c>
    </row>
    <row r="25" spans="2:10" x14ac:dyDescent="0.25">
      <c r="B25" s="55">
        <v>3.2</v>
      </c>
      <c r="C25" s="53" t="s">
        <v>37</v>
      </c>
      <c r="D25" s="50" t="s">
        <v>36</v>
      </c>
      <c r="E25" s="51">
        <v>1</v>
      </c>
      <c r="F25" s="54">
        <v>50000</v>
      </c>
      <c r="G25" s="54">
        <f>+E25*F25</f>
        <v>50000</v>
      </c>
    </row>
    <row r="26" spans="2:10" x14ac:dyDescent="0.25">
      <c r="B26" s="65"/>
      <c r="C26" s="66" t="s">
        <v>91</v>
      </c>
      <c r="D26" s="65"/>
      <c r="E26" s="67"/>
      <c r="F26" s="67"/>
      <c r="G26" s="67"/>
    </row>
    <row r="27" spans="2:10" x14ac:dyDescent="0.25">
      <c r="B27" s="45" t="s">
        <v>41</v>
      </c>
      <c r="C27" s="46"/>
      <c r="D27" s="50"/>
      <c r="E27" s="54"/>
      <c r="F27" s="54"/>
      <c r="G27" s="52">
        <f>SUM(G28:G54)</f>
        <v>0</v>
      </c>
    </row>
    <row r="28" spans="2:10" x14ac:dyDescent="0.25">
      <c r="B28" s="64">
        <v>4.0999999999999996</v>
      </c>
      <c r="C28" s="63" t="s">
        <v>73</v>
      </c>
      <c r="D28" s="50"/>
      <c r="E28" s="54"/>
      <c r="F28" s="54"/>
      <c r="G28" s="54"/>
      <c r="H28" s="4" t="s">
        <v>5</v>
      </c>
    </row>
    <row r="29" spans="2:10" x14ac:dyDescent="0.25">
      <c r="B29" s="56" t="s">
        <v>85</v>
      </c>
      <c r="C29" s="53" t="s">
        <v>78</v>
      </c>
      <c r="D29" s="50" t="s">
        <v>36</v>
      </c>
      <c r="E29" s="54">
        <v>1</v>
      </c>
      <c r="F29" s="54"/>
      <c r="G29" s="54">
        <f t="shared" si="1"/>
        <v>0</v>
      </c>
      <c r="J29" s="34"/>
    </row>
    <row r="30" spans="2:10" x14ac:dyDescent="0.25">
      <c r="B30" s="56" t="s">
        <v>86</v>
      </c>
      <c r="C30" s="57" t="s">
        <v>80</v>
      </c>
      <c r="D30" s="50" t="s">
        <v>74</v>
      </c>
      <c r="E30" s="76">
        <v>1240</v>
      </c>
      <c r="F30" s="54"/>
      <c r="G30" s="54">
        <f t="shared" si="1"/>
        <v>0</v>
      </c>
      <c r="J30" s="34"/>
    </row>
    <row r="31" spans="2:10" x14ac:dyDescent="0.25">
      <c r="B31" s="56" t="s">
        <v>87</v>
      </c>
      <c r="C31" s="57" t="s">
        <v>79</v>
      </c>
      <c r="D31" s="50" t="s">
        <v>56</v>
      </c>
      <c r="E31" s="54">
        <v>100</v>
      </c>
      <c r="F31" s="54"/>
      <c r="G31" s="54">
        <f>E31*F31</f>
        <v>0</v>
      </c>
      <c r="J31" s="34"/>
    </row>
    <row r="32" spans="2:10" x14ac:dyDescent="0.25">
      <c r="B32" s="64">
        <v>4.2</v>
      </c>
      <c r="C32" s="63" t="s">
        <v>14</v>
      </c>
      <c r="D32" s="50"/>
      <c r="E32" s="54"/>
      <c r="F32" s="54"/>
      <c r="G32" s="54"/>
      <c r="J32" s="34"/>
    </row>
    <row r="33" spans="2:10" x14ac:dyDescent="0.25">
      <c r="B33" s="68" t="s">
        <v>42</v>
      </c>
      <c r="C33" s="57" t="s">
        <v>112</v>
      </c>
      <c r="D33" s="50" t="s">
        <v>81</v>
      </c>
      <c r="E33" s="78">
        <v>1</v>
      </c>
      <c r="F33" s="79"/>
      <c r="G33" s="54"/>
      <c r="I33" s="38"/>
      <c r="J33" s="39"/>
    </row>
    <row r="34" spans="2:10" x14ac:dyDescent="0.25">
      <c r="B34" s="56" t="s">
        <v>43</v>
      </c>
      <c r="C34" s="57" t="s">
        <v>97</v>
      </c>
      <c r="D34" s="50" t="s">
        <v>81</v>
      </c>
      <c r="E34" s="54">
        <v>5400</v>
      </c>
      <c r="F34" s="54"/>
      <c r="G34" s="54">
        <f t="shared" si="1"/>
        <v>0</v>
      </c>
      <c r="I34" s="38"/>
      <c r="J34" s="39"/>
    </row>
    <row r="35" spans="2:10" x14ac:dyDescent="0.25">
      <c r="B35" s="56" t="s">
        <v>94</v>
      </c>
      <c r="C35" s="57" t="s">
        <v>98</v>
      </c>
      <c r="D35" s="50" t="s">
        <v>81</v>
      </c>
      <c r="E35" s="54">
        <v>600</v>
      </c>
      <c r="F35" s="54"/>
      <c r="G35" s="54">
        <f t="shared" si="1"/>
        <v>0</v>
      </c>
      <c r="I35" s="38"/>
      <c r="J35" s="34"/>
    </row>
    <row r="36" spans="2:10" x14ac:dyDescent="0.25">
      <c r="B36" s="64">
        <v>4.3</v>
      </c>
      <c r="C36" s="63" t="s">
        <v>15</v>
      </c>
      <c r="D36" s="50"/>
      <c r="E36" s="54"/>
      <c r="F36" s="54"/>
      <c r="G36" s="54"/>
      <c r="I36" s="38"/>
      <c r="J36" s="39"/>
    </row>
    <row r="37" spans="2:10" x14ac:dyDescent="0.25">
      <c r="B37" s="56" t="s">
        <v>44</v>
      </c>
      <c r="C37" s="57" t="s">
        <v>16</v>
      </c>
      <c r="D37" s="50" t="s">
        <v>81</v>
      </c>
      <c r="E37" s="54">
        <v>3780</v>
      </c>
      <c r="F37" s="54"/>
      <c r="G37" s="54">
        <f t="shared" si="1"/>
        <v>0</v>
      </c>
      <c r="I37" s="38"/>
      <c r="J37" s="40"/>
    </row>
    <row r="38" spans="2:10" x14ac:dyDescent="0.25">
      <c r="B38" s="56" t="s">
        <v>45</v>
      </c>
      <c r="C38" s="57" t="s">
        <v>17</v>
      </c>
      <c r="D38" s="50" t="s">
        <v>81</v>
      </c>
      <c r="E38" s="54">
        <v>1620</v>
      </c>
      <c r="F38" s="54"/>
      <c r="G38" s="54">
        <f t="shared" si="1"/>
        <v>0</v>
      </c>
      <c r="I38" s="38"/>
      <c r="J38" s="39"/>
    </row>
    <row r="39" spans="2:10" x14ac:dyDescent="0.25">
      <c r="B39" s="56" t="s">
        <v>46</v>
      </c>
      <c r="C39" s="57" t="s">
        <v>18</v>
      </c>
      <c r="D39" s="50" t="s">
        <v>81</v>
      </c>
      <c r="E39" s="54">
        <v>420</v>
      </c>
      <c r="F39" s="54"/>
      <c r="G39" s="54">
        <f t="shared" si="1"/>
        <v>0</v>
      </c>
      <c r="I39" s="38"/>
      <c r="J39" s="39"/>
    </row>
    <row r="40" spans="2:10" x14ac:dyDescent="0.25">
      <c r="B40" s="56" t="s">
        <v>47</v>
      </c>
      <c r="C40" s="57" t="s">
        <v>19</v>
      </c>
      <c r="D40" s="50" t="s">
        <v>81</v>
      </c>
      <c r="E40" s="54">
        <v>180</v>
      </c>
      <c r="F40" s="54"/>
      <c r="G40" s="54">
        <f t="shared" si="1"/>
        <v>0</v>
      </c>
      <c r="H40" s="4" t="s">
        <v>6</v>
      </c>
    </row>
    <row r="41" spans="2:10" x14ac:dyDescent="0.25">
      <c r="B41" s="56" t="s">
        <v>48</v>
      </c>
      <c r="C41" s="57" t="s">
        <v>59</v>
      </c>
      <c r="D41" s="50" t="s">
        <v>56</v>
      </c>
      <c r="E41" s="54">
        <v>900</v>
      </c>
      <c r="F41" s="54"/>
      <c r="G41" s="54">
        <f t="shared" si="1"/>
        <v>0</v>
      </c>
    </row>
    <row r="42" spans="2:10" x14ac:dyDescent="0.25">
      <c r="B42" s="56" t="s">
        <v>49</v>
      </c>
      <c r="C42" s="57" t="s">
        <v>60</v>
      </c>
      <c r="D42" s="50" t="s">
        <v>56</v>
      </c>
      <c r="E42" s="54">
        <v>100</v>
      </c>
      <c r="F42" s="54"/>
      <c r="G42" s="54">
        <f t="shared" si="1"/>
        <v>0</v>
      </c>
      <c r="H42" s="4" t="s">
        <v>6</v>
      </c>
    </row>
    <row r="43" spans="2:10" x14ac:dyDescent="0.25">
      <c r="B43" s="56" t="s">
        <v>50</v>
      </c>
      <c r="C43" s="57" t="s">
        <v>82</v>
      </c>
      <c r="D43" s="50" t="s">
        <v>56</v>
      </c>
      <c r="E43" s="54">
        <v>100</v>
      </c>
      <c r="F43" s="54"/>
      <c r="G43" s="54">
        <f t="shared" si="1"/>
        <v>0</v>
      </c>
      <c r="H43" s="4" t="s">
        <v>6</v>
      </c>
    </row>
    <row r="44" spans="2:10" x14ac:dyDescent="0.25">
      <c r="B44" s="56" t="s">
        <v>51</v>
      </c>
      <c r="C44" s="57" t="s">
        <v>20</v>
      </c>
      <c r="D44" s="50" t="s">
        <v>56</v>
      </c>
      <c r="E44" s="54">
        <v>100</v>
      </c>
      <c r="F44" s="54"/>
      <c r="G44" s="54">
        <f t="shared" si="1"/>
        <v>0</v>
      </c>
      <c r="H44" s="4" t="s">
        <v>6</v>
      </c>
    </row>
    <row r="45" spans="2:10" x14ac:dyDescent="0.25">
      <c r="B45" s="56" t="s">
        <v>58</v>
      </c>
      <c r="C45" s="57" t="s">
        <v>21</v>
      </c>
      <c r="D45" s="50" t="s">
        <v>56</v>
      </c>
      <c r="E45" s="54">
        <v>100</v>
      </c>
      <c r="F45" s="54"/>
      <c r="G45" s="54">
        <f t="shared" si="1"/>
        <v>0</v>
      </c>
      <c r="H45" s="4" t="s">
        <v>6</v>
      </c>
    </row>
    <row r="46" spans="2:10" x14ac:dyDescent="0.25">
      <c r="B46" s="64">
        <v>4.4000000000000004</v>
      </c>
      <c r="C46" s="63" t="s">
        <v>22</v>
      </c>
      <c r="D46" s="50"/>
      <c r="E46" s="54"/>
      <c r="F46" s="54"/>
      <c r="G46" s="54"/>
      <c r="H46" s="4" t="s">
        <v>6</v>
      </c>
      <c r="I46" s="38"/>
    </row>
    <row r="47" spans="2:10" x14ac:dyDescent="0.25">
      <c r="B47" s="56" t="s">
        <v>52</v>
      </c>
      <c r="C47" s="57" t="s">
        <v>70</v>
      </c>
      <c r="D47" s="50" t="s">
        <v>69</v>
      </c>
      <c r="E47" s="54">
        <v>400</v>
      </c>
      <c r="F47" s="54"/>
      <c r="G47" s="54">
        <f t="shared" si="1"/>
        <v>0</v>
      </c>
      <c r="H47" s="4" t="s">
        <v>6</v>
      </c>
    </row>
    <row r="48" spans="2:10" x14ac:dyDescent="0.25">
      <c r="B48" s="56" t="s">
        <v>53</v>
      </c>
      <c r="C48" s="57" t="s">
        <v>83</v>
      </c>
      <c r="D48" s="50" t="s">
        <v>69</v>
      </c>
      <c r="E48" s="54">
        <v>540</v>
      </c>
      <c r="F48" s="54"/>
      <c r="G48" s="54">
        <f t="shared" si="1"/>
        <v>0</v>
      </c>
    </row>
    <row r="49" spans="1:10" x14ac:dyDescent="0.25">
      <c r="B49" s="56" t="s">
        <v>54</v>
      </c>
      <c r="C49" s="57" t="s">
        <v>71</v>
      </c>
      <c r="D49" s="50" t="s">
        <v>69</v>
      </c>
      <c r="E49" s="54">
        <v>60</v>
      </c>
      <c r="F49" s="54"/>
      <c r="G49" s="54">
        <f t="shared" si="1"/>
        <v>0</v>
      </c>
    </row>
    <row r="50" spans="1:10" x14ac:dyDescent="0.25">
      <c r="B50" s="56" t="s">
        <v>55</v>
      </c>
      <c r="C50" s="57" t="s">
        <v>84</v>
      </c>
      <c r="D50" s="50" t="s">
        <v>56</v>
      </c>
      <c r="E50" s="54">
        <v>100</v>
      </c>
      <c r="F50" s="54"/>
      <c r="G50" s="54">
        <f t="shared" si="1"/>
        <v>0</v>
      </c>
      <c r="H50" s="4" t="s">
        <v>6</v>
      </c>
    </row>
    <row r="51" spans="1:10" x14ac:dyDescent="0.25">
      <c r="B51" s="64">
        <v>4.5</v>
      </c>
      <c r="C51" s="63" t="s">
        <v>23</v>
      </c>
      <c r="D51" s="50"/>
      <c r="E51" s="54"/>
      <c r="F51" s="54"/>
      <c r="G51" s="54">
        <f t="shared" si="1"/>
        <v>0</v>
      </c>
      <c r="H51" s="4" t="s">
        <v>6</v>
      </c>
    </row>
    <row r="52" spans="1:10" x14ac:dyDescent="0.25">
      <c r="B52" s="56" t="s">
        <v>61</v>
      </c>
      <c r="C52" s="57" t="s">
        <v>24</v>
      </c>
      <c r="D52" s="50" t="s">
        <v>56</v>
      </c>
      <c r="E52" s="54">
        <v>100</v>
      </c>
      <c r="F52" s="54"/>
      <c r="G52" s="54">
        <f t="shared" si="1"/>
        <v>0</v>
      </c>
      <c r="H52" s="4" t="s">
        <v>6</v>
      </c>
    </row>
    <row r="53" spans="1:10" x14ac:dyDescent="0.25">
      <c r="B53" s="56" t="s">
        <v>62</v>
      </c>
      <c r="C53" s="57" t="s">
        <v>25</v>
      </c>
      <c r="D53" s="50" t="s">
        <v>56</v>
      </c>
      <c r="E53" s="54">
        <v>100</v>
      </c>
      <c r="F53" s="54"/>
      <c r="G53" s="54">
        <f t="shared" si="1"/>
        <v>0</v>
      </c>
      <c r="H53" s="4" t="s">
        <v>6</v>
      </c>
    </row>
    <row r="54" spans="1:10" x14ac:dyDescent="0.25">
      <c r="B54" s="56" t="s">
        <v>63</v>
      </c>
      <c r="C54" s="57" t="s">
        <v>26</v>
      </c>
      <c r="D54" s="50" t="s">
        <v>56</v>
      </c>
      <c r="E54" s="54">
        <v>100</v>
      </c>
      <c r="F54" s="54"/>
      <c r="G54" s="54">
        <f t="shared" si="1"/>
        <v>0</v>
      </c>
      <c r="H54" s="4" t="s">
        <v>6</v>
      </c>
    </row>
    <row r="55" spans="1:10" x14ac:dyDescent="0.25">
      <c r="B55" s="65"/>
      <c r="C55" s="66" t="s">
        <v>92</v>
      </c>
      <c r="D55" s="65"/>
      <c r="E55" s="67"/>
      <c r="F55" s="67"/>
      <c r="G55" s="67"/>
      <c r="H55" s="17"/>
    </row>
    <row r="56" spans="1:10" x14ac:dyDescent="0.25">
      <c r="B56" s="58"/>
      <c r="C56" s="59"/>
      <c r="D56" s="59"/>
      <c r="E56" s="59"/>
      <c r="F56" s="59"/>
      <c r="G56" s="59"/>
      <c r="I56" s="34"/>
      <c r="J56" s="34"/>
    </row>
    <row r="57" spans="1:10" x14ac:dyDescent="0.25">
      <c r="A57" s="21"/>
      <c r="B57" s="60"/>
      <c r="C57" s="60" t="s">
        <v>93</v>
      </c>
      <c r="D57" s="60"/>
      <c r="E57" s="60"/>
      <c r="F57" s="60"/>
      <c r="G57" s="61">
        <f>G9+G14+G23+G27</f>
        <v>350000</v>
      </c>
    </row>
    <row r="58" spans="1:10" x14ac:dyDescent="0.25">
      <c r="B58" s="22"/>
      <c r="C58" s="21"/>
      <c r="D58" s="21"/>
      <c r="E58" s="21"/>
      <c r="F58" s="23"/>
      <c r="G58" s="21"/>
      <c r="H58" s="17"/>
    </row>
    <row r="59" spans="1:10" x14ac:dyDescent="0.25">
      <c r="B59" s="37" t="s">
        <v>68</v>
      </c>
      <c r="C59" s="3"/>
    </row>
    <row r="60" spans="1:10" x14ac:dyDescent="0.25">
      <c r="B60" s="37" t="s">
        <v>64</v>
      </c>
      <c r="C60" s="3"/>
      <c r="D60" s="4"/>
      <c r="E60" s="4"/>
      <c r="F60" s="4"/>
      <c r="G60" s="4"/>
    </row>
    <row r="61" spans="1:10" x14ac:dyDescent="0.25">
      <c r="C61" s="3"/>
      <c r="D61" s="4"/>
      <c r="E61" s="4"/>
      <c r="F61" s="4"/>
      <c r="G61" s="4"/>
    </row>
    <row r="62" spans="1:10" x14ac:dyDescent="0.25">
      <c r="C62" s="70" t="s">
        <v>104</v>
      </c>
      <c r="D62" s="75" t="s">
        <v>74</v>
      </c>
    </row>
    <row r="63" spans="1:10" x14ac:dyDescent="0.25">
      <c r="C63" s="71" t="s">
        <v>99</v>
      </c>
      <c r="D63" s="72">
        <v>270</v>
      </c>
    </row>
    <row r="64" spans="1:10" x14ac:dyDescent="0.25">
      <c r="C64" s="71" t="s">
        <v>100</v>
      </c>
      <c r="D64" s="72">
        <v>140</v>
      </c>
    </row>
    <row r="65" spans="3:4" x14ac:dyDescent="0.25">
      <c r="C65" s="71" t="s">
        <v>101</v>
      </c>
      <c r="D65" s="72">
        <v>180</v>
      </c>
    </row>
    <row r="66" spans="3:4" x14ac:dyDescent="0.25">
      <c r="C66" s="71" t="s">
        <v>102</v>
      </c>
      <c r="D66" s="72">
        <v>100</v>
      </c>
    </row>
    <row r="67" spans="3:4" x14ac:dyDescent="0.25">
      <c r="C67" s="71" t="s">
        <v>103</v>
      </c>
      <c r="D67" s="72">
        <v>550</v>
      </c>
    </row>
    <row r="68" spans="3:4" x14ac:dyDescent="0.25">
      <c r="C68" s="73" t="s">
        <v>105</v>
      </c>
      <c r="D68" s="74">
        <f>SUM(D63:D67)</f>
        <v>1240</v>
      </c>
    </row>
  </sheetData>
  <customSheetViews>
    <customSheetView guid="{5FD2A281-0E9B-410D-90A4-AAE9A79D8311}" scale="55" hiddenColumns="1" state="hidden">
      <selection activeCell="C12" sqref="C12"/>
      <pageMargins left="0.7" right="0.7" top="0.75" bottom="0.75" header="0.3" footer="0.3"/>
      <pageSetup paperSize="9" orientation="portrait" r:id="rId1"/>
    </customSheetView>
    <customSheetView guid="{3A91ECB0-42BB-412A-B626-272AADD0D864}" scale="104" showPageBreaks="1" hiddenColumns="1">
      <selection activeCell="J30" sqref="J30"/>
      <rowBreaks count="1" manualBreakCount="1">
        <brk id="35" max="16383" man="1"/>
      </rowBreaks>
      <pageMargins left="0.7" right="0.7" top="0.75" bottom="0.75" header="0.3" footer="0.3"/>
      <pageSetup paperSize="9" scale="84" orientation="landscape" r:id="rId2"/>
    </customSheetView>
  </customSheetViews>
  <mergeCells count="2">
    <mergeCell ref="B2:G2"/>
    <mergeCell ref="B3:G3"/>
  </mergeCell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3"/>
  <sheetViews>
    <sheetView zoomScale="115" zoomScaleNormal="115" zoomScaleSheetLayoutView="100" workbookViewId="0">
      <selection activeCell="B20" sqref="B19:B20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91"/>
      <c r="B2" s="91"/>
      <c r="C2" s="91"/>
      <c r="D2" s="91"/>
      <c r="E2" s="91"/>
      <c r="F2" s="91"/>
    </row>
    <row r="3" spans="1:6" ht="21" x14ac:dyDescent="0.4">
      <c r="A3" s="35" t="s">
        <v>32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 3 BoQ'!B9</f>
        <v>Bill No. 1: Preliminary and general</v>
      </c>
      <c r="C6" s="30">
        <f>'Lot 3 BoQ'!G9</f>
        <v>0</v>
      </c>
      <c r="D6" s="26"/>
      <c r="E6" s="26"/>
    </row>
    <row r="7" spans="1:6" s="8" customFormat="1" thickTop="1" thickBot="1" x14ac:dyDescent="0.25">
      <c r="A7" s="15">
        <v>2</v>
      </c>
      <c r="B7" s="9" t="str">
        <f>'Lot 3 BoQ'!B14:C14</f>
        <v xml:space="preserve">Bill No. 2: Supply of Hand pumps, Manuals and Tools </v>
      </c>
      <c r="C7" s="30">
        <f>'Lot 3 BoQ'!G16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 3 BoQ'!B23</f>
        <v>Bill No. 3: Provisional Sums</v>
      </c>
      <c r="C8" s="30">
        <f>'Lot 3 BoQ'!G23</f>
        <v>350000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 3 BoQ'!B27</f>
        <v>Bill No. 4: Drilling, Development, Pumping Test, Superstructure Construction and Installation</v>
      </c>
      <c r="C9" s="30">
        <f>'Lot 3 BoQ'!G27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 s="27"/>
      <c r="B11" s="12" t="s">
        <v>27</v>
      </c>
      <c r="C11" s="31">
        <f>SUM(C6:C10)</f>
        <v>350000</v>
      </c>
      <c r="D11" s="26"/>
      <c r="E11" s="26"/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showPageBreaks="1" fitToPage="1" printArea="1" state="hidden">
      <selection activeCell="B20" sqref="B19:B20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7" sqref="B17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"/>
  <sheetViews>
    <sheetView zoomScale="115" zoomScaleNormal="115" zoomScaleSheetLayoutView="100" workbookViewId="0">
      <selection activeCell="D11" sqref="D10:D11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91"/>
      <c r="B2" s="91"/>
      <c r="C2" s="91"/>
      <c r="D2" s="91"/>
      <c r="E2" s="91"/>
      <c r="F2" s="91"/>
    </row>
    <row r="3" spans="1:6" ht="21" x14ac:dyDescent="0.4">
      <c r="A3" s="35" t="s">
        <v>34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'LOT1 - Summary'!A3</f>
        <v>LOT 1 Meheba Settlement, North Western Province - Summary</v>
      </c>
      <c r="C6" s="30">
        <f>'LOT1 - Summary'!C11</f>
        <v>30000</v>
      </c>
      <c r="D6" s="26"/>
      <c r="E6" s="26"/>
    </row>
    <row r="7" spans="1:6" s="8" customFormat="1" thickTop="1" thickBot="1" x14ac:dyDescent="0.25">
      <c r="A7" s="15">
        <v>2</v>
      </c>
      <c r="B7" s="9" t="str">
        <f>'LOT2 - Summary'!A3</f>
        <v>LOT 2 - Mayukwayukwa Settlement, Western Province - Summary</v>
      </c>
      <c r="C7" s="30">
        <f>'LOT2 - Summary'!C11</f>
        <v>320000</v>
      </c>
      <c r="D7" s="26"/>
      <c r="E7" s="26"/>
    </row>
    <row r="8" spans="1:6" s="8" customFormat="1" ht="24" thickTop="1" thickBot="1" x14ac:dyDescent="0.25">
      <c r="A8" s="15">
        <v>3</v>
      </c>
      <c r="B8" s="9" t="str">
        <f>'LOT 3 - Summary'!A3</f>
        <v>LOT 3 -  Mantapala Settlement, Host Communities and Transit Centres Luapula Province</v>
      </c>
      <c r="C8" s="30">
        <f>'LOT 3 - Summary'!C11</f>
        <v>350000</v>
      </c>
      <c r="D8" s="26"/>
      <c r="E8" s="26"/>
    </row>
    <row r="9" spans="1:6" s="10" customFormat="1" ht="3.75" customHeight="1" thickTop="1" thickBot="1" x14ac:dyDescent="0.3">
      <c r="A9"/>
      <c r="B9" s="11"/>
      <c r="C9" s="16"/>
    </row>
    <row r="10" spans="1:6" s="10" customFormat="1" ht="16.5" customHeight="1" thickTop="1" thickBot="1" x14ac:dyDescent="0.3">
      <c r="A10" s="27"/>
      <c r="B10" s="12" t="s">
        <v>27</v>
      </c>
      <c r="C10" s="31">
        <f>SUM(C6:C9)</f>
        <v>700000</v>
      </c>
      <c r="D10" s="26"/>
      <c r="E10" s="26"/>
    </row>
    <row r="11" spans="1:6" s="10" customFormat="1" ht="16.5" customHeight="1" thickTop="1" thickBot="1" x14ac:dyDescent="0.3">
      <c r="A11" s="27"/>
      <c r="B11" s="12" t="s">
        <v>28</v>
      </c>
      <c r="C11" s="31"/>
      <c r="D11" s="26"/>
      <c r="E11" s="26"/>
    </row>
    <row r="12" spans="1:6" ht="13.8" thickTop="1" x14ac:dyDescent="0.25">
      <c r="C12" s="14"/>
    </row>
  </sheetData>
  <customSheetViews>
    <customSheetView guid="{5FD2A281-0E9B-410D-90A4-AAE9A79D8311}" scale="115" showPageBreaks="1" fitToPage="1" printArea="1" state="hidden">
      <selection activeCell="D11" sqref="D10:D11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1" sqref="B11:B12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LOT1 BOQ</vt:lpstr>
      <vt:lpstr>LOT1 - Summary</vt:lpstr>
      <vt:lpstr>Lot 2 BoQ</vt:lpstr>
      <vt:lpstr>LOT2 - Summary</vt:lpstr>
      <vt:lpstr>Lot 3 BoQ</vt:lpstr>
      <vt:lpstr>LOT 3 - Summary</vt:lpstr>
      <vt:lpstr>Grand Summary</vt:lpstr>
      <vt:lpstr>'Grand Summary'!Print_Area</vt:lpstr>
      <vt:lpstr>'LOT 3 - Summary'!Print_Area</vt:lpstr>
      <vt:lpstr>'LOT1 - Summary'!Print_Area</vt:lpstr>
      <vt:lpstr>'LOT1 BOQ'!Print_Area</vt:lpstr>
      <vt:lpstr>'LOT2 - Summary'!Print_Area</vt:lpstr>
      <vt:lpstr>'LOT1 BOQ'!Print_Titles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</dc:creator>
  <cp:lastModifiedBy>Administrator</cp:lastModifiedBy>
  <cp:lastPrinted>2019-06-12T09:22:34Z</cp:lastPrinted>
  <dcterms:created xsi:type="dcterms:W3CDTF">2013-08-29T14:14:36Z</dcterms:created>
  <dcterms:modified xsi:type="dcterms:W3CDTF">2020-05-25T11:14:09Z</dcterms:modified>
</cp:coreProperties>
</file>